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5605" windowHeight="12345" tabRatio="755" firstSheet="1" activeTab="3"/>
  </bookViews>
  <sheets>
    <sheet name="_formula_" sheetId="27" state="veryHidden" r:id="rId1"/>
    <sheet name="资产负债表" sheetId="20" r:id="rId2"/>
    <sheet name="利润表" sheetId="22" r:id="rId3"/>
    <sheet name="现金流量表" sheetId="24" r:id="rId4"/>
    <sheet name="所有者权益变动表" sheetId="25" r:id="rId5"/>
  </sheets>
  <definedNames>
    <definedName name="_xlnm._FilterDatabase" localSheetId="1" hidden="1">资产负债表!$A$1:$H$47</definedName>
    <definedName name="AS2DocOpenMode" hidden="1">"AS2DocumentEdit"</definedName>
    <definedName name="_xlnm.Print_Area" localSheetId="2">利润表!$A$1:$D$40</definedName>
    <definedName name="_xlnm.Print_Area" localSheetId="4">所有者权益变动表!$A$1:$M$68</definedName>
    <definedName name="_xlnm.Print_Area" localSheetId="3">现金流量表!$A$1:$D$44</definedName>
    <definedName name="_xlnm.Print_Area" localSheetId="1">资产负债表!$A$1:$H$48</definedName>
  </definedNames>
  <calcPr calcId="125725"/>
</workbook>
</file>

<file path=xl/calcChain.xml><?xml version="1.0" encoding="utf-8"?>
<calcChain xmlns="http://schemas.openxmlformats.org/spreadsheetml/2006/main">
  <c r="M70" i="25"/>
  <c r="L70"/>
  <c r="K70"/>
  <c r="J70"/>
  <c r="I70"/>
  <c r="H70"/>
  <c r="G70"/>
  <c r="F70"/>
  <c r="E70"/>
  <c r="D70"/>
  <c r="C70"/>
  <c r="B70"/>
  <c r="M67"/>
  <c r="L67"/>
  <c r="B67"/>
  <c r="M65"/>
  <c r="M62"/>
  <c r="M61"/>
  <c r="M60"/>
  <c r="J60"/>
  <c r="H60"/>
  <c r="G60"/>
  <c r="F60"/>
  <c r="E60"/>
  <c r="D60"/>
  <c r="C60"/>
  <c r="B60"/>
  <c r="M59"/>
  <c r="L59"/>
  <c r="M58"/>
  <c r="M57"/>
  <c r="M56"/>
  <c r="M55"/>
  <c r="H55"/>
  <c r="G55"/>
  <c r="F55"/>
  <c r="E55"/>
  <c r="D55"/>
  <c r="C55"/>
  <c r="B55"/>
  <c r="M54"/>
  <c r="M53"/>
  <c r="M52"/>
  <c r="M51"/>
  <c r="M50"/>
  <c r="M49"/>
  <c r="L49"/>
  <c r="B49"/>
  <c r="M47"/>
  <c r="M46"/>
  <c r="L46"/>
  <c r="B46"/>
  <c r="M45"/>
  <c r="M44"/>
  <c r="M43"/>
  <c r="M42"/>
  <c r="J34"/>
  <c r="O32"/>
  <c r="M32"/>
  <c r="L32"/>
  <c r="J32"/>
  <c r="B32"/>
  <c r="O31"/>
  <c r="O30"/>
  <c r="O29"/>
  <c r="O28"/>
  <c r="O27"/>
  <c r="O26"/>
  <c r="O25"/>
  <c r="O24"/>
  <c r="O23"/>
  <c r="O22"/>
  <c r="O21"/>
  <c r="O20"/>
  <c r="M20"/>
  <c r="O19"/>
  <c r="M19"/>
  <c r="L19"/>
  <c r="J19"/>
  <c r="O18"/>
  <c r="O17"/>
  <c r="O16"/>
  <c r="O15"/>
  <c r="M15"/>
  <c r="O14"/>
  <c r="M14"/>
  <c r="F14"/>
  <c r="E14"/>
  <c r="D14"/>
  <c r="C14"/>
  <c r="B14"/>
  <c r="O13"/>
  <c r="M13"/>
  <c r="O12"/>
  <c r="M12"/>
  <c r="L12"/>
  <c r="K12"/>
  <c r="J12"/>
  <c r="I12"/>
  <c r="H12"/>
  <c r="G12"/>
  <c r="F12"/>
  <c r="E12"/>
  <c r="D12"/>
  <c r="C12"/>
  <c r="B12"/>
  <c r="O11"/>
  <c r="M11"/>
  <c r="L11"/>
  <c r="K11"/>
  <c r="J11"/>
  <c r="I11"/>
  <c r="H11"/>
  <c r="G11"/>
  <c r="F11"/>
  <c r="E11"/>
  <c r="D11"/>
  <c r="C11"/>
  <c r="B11"/>
  <c r="O10"/>
  <c r="M10"/>
  <c r="O9"/>
  <c r="O8"/>
  <c r="O7"/>
  <c r="M7"/>
  <c r="D43" i="24"/>
  <c r="C43"/>
  <c r="D41"/>
  <c r="C41"/>
  <c r="D39"/>
  <c r="C39"/>
  <c r="D38"/>
  <c r="C38"/>
  <c r="D34"/>
  <c r="C34"/>
  <c r="D29"/>
  <c r="C29"/>
  <c r="D28"/>
  <c r="C28"/>
  <c r="D23"/>
  <c r="C23"/>
  <c r="D16"/>
  <c r="C16"/>
  <c r="D15"/>
  <c r="C15"/>
  <c r="D10"/>
  <c r="C10"/>
  <c r="E65" i="22"/>
  <c r="D65"/>
  <c r="E64"/>
  <c r="D64"/>
  <c r="D62"/>
  <c r="C62"/>
  <c r="D56"/>
  <c r="C56"/>
  <c r="D50"/>
  <c r="C50"/>
  <c r="C47"/>
  <c r="D36"/>
  <c r="C36"/>
  <c r="D29"/>
  <c r="C29"/>
  <c r="D26"/>
  <c r="C26"/>
  <c r="D25"/>
  <c r="C25"/>
  <c r="D24"/>
  <c r="C24"/>
  <c r="D22"/>
  <c r="C22"/>
  <c r="D20"/>
  <c r="C20"/>
  <c r="D17"/>
  <c r="C17"/>
  <c r="A3"/>
  <c r="A4" i="24" s="1"/>
  <c r="A3" i="25" s="1"/>
  <c r="A38" s="1"/>
  <c r="E54" i="20"/>
  <c r="D54"/>
  <c r="D53"/>
  <c r="E53" s="1"/>
  <c r="E52"/>
  <c r="D52"/>
  <c r="E51"/>
  <c r="D51"/>
  <c r="H47"/>
  <c r="G47"/>
  <c r="D47"/>
  <c r="C47"/>
  <c r="H46"/>
  <c r="G46"/>
  <c r="D39"/>
  <c r="C39"/>
  <c r="H33"/>
  <c r="G33"/>
  <c r="G32"/>
  <c r="H20"/>
  <c r="G20"/>
  <c r="D20"/>
  <c r="C20"/>
  <c r="CH1"/>
  <c r="F65" i="25"/>
  <c r="F48"/>
  <c r="E48"/>
  <c r="E65"/>
  <c r="H65"/>
  <c r="H48"/>
  <c r="G65"/>
  <c r="G48"/>
  <c r="D65"/>
  <c r="D48"/>
  <c r="M63"/>
  <c r="L64"/>
  <c r="I65"/>
  <c r="I48"/>
  <c r="M64"/>
  <c r="C65"/>
  <c r="C48"/>
  <c r="K48"/>
  <c r="K65"/>
</calcChain>
</file>

<file path=xl/comments1.xml><?xml version="1.0" encoding="utf-8"?>
<comments xmlns="http://schemas.openxmlformats.org/spreadsheetml/2006/main">
  <authors>
    <author>NEW</author>
  </authors>
  <commentList>
    <comment ref="D49" authorId="0">
      <text>
        <r>
          <rPr>
            <b/>
            <sz val="9"/>
            <rFont val="宋体"/>
            <family val="3"/>
            <charset val="134"/>
          </rPr>
          <t>NEW:退2017年的所得税1166.15，17年审计时，已将差额1106.04考虑（1166.15-60.11）</t>
        </r>
      </text>
    </comment>
  </commentList>
</comments>
</file>

<file path=xl/sharedStrings.xml><?xml version="1.0" encoding="utf-8"?>
<sst xmlns="http://schemas.openxmlformats.org/spreadsheetml/2006/main" count="330" uniqueCount="269">
  <si>
    <r>
      <rPr>
        <b/>
        <sz val="20"/>
        <rFont val="宋体"/>
        <family val="3"/>
        <charset val="134"/>
      </rPr>
      <t>资产负债表</t>
    </r>
  </si>
  <si>
    <t xml:space="preserve">                                  2019-12-31</t>
  </si>
  <si>
    <r>
      <rPr>
        <b/>
        <sz val="9"/>
        <rFont val="宋体"/>
        <family val="3"/>
        <charset val="134"/>
      </rPr>
      <t>会企</t>
    </r>
    <r>
      <rPr>
        <b/>
        <sz val="9"/>
        <rFont val="Times New Roman"/>
        <family val="1"/>
      </rPr>
      <t>01</t>
    </r>
    <r>
      <rPr>
        <b/>
        <sz val="9"/>
        <rFont val="宋体"/>
        <family val="3"/>
        <charset val="134"/>
      </rPr>
      <t>表</t>
    </r>
  </si>
  <si>
    <t>编制单位：江苏七葫芦信息科技有限公司</t>
  </si>
  <si>
    <r>
      <rPr>
        <b/>
        <sz val="9"/>
        <rFont val="宋体"/>
        <family val="3"/>
        <charset val="134"/>
      </rPr>
      <t>单位：元</t>
    </r>
  </si>
  <si>
    <r>
      <rPr>
        <b/>
        <sz val="9"/>
        <rFont val="Arial"/>
        <family val="2"/>
      </rPr>
      <t>资产</t>
    </r>
  </si>
  <si>
    <t>附注</t>
  </si>
  <si>
    <r>
      <rPr>
        <b/>
        <sz val="9"/>
        <rFont val="宋体"/>
        <family val="3"/>
        <charset val="134"/>
      </rPr>
      <t>期末余额</t>
    </r>
  </si>
  <si>
    <t>期初余额</t>
  </si>
  <si>
    <r>
      <rPr>
        <b/>
        <sz val="9"/>
        <rFont val="宋体"/>
        <family val="3"/>
        <charset val="134"/>
      </rPr>
      <t>负债和所有者权益（或股东权益）</t>
    </r>
  </si>
  <si>
    <r>
      <rPr>
        <b/>
        <sz val="9"/>
        <rFont val="Arial"/>
        <family val="2"/>
      </rPr>
      <t>流动资产：</t>
    </r>
  </si>
  <si>
    <r>
      <rPr>
        <b/>
        <sz val="9"/>
        <rFont val="Arial"/>
        <family val="2"/>
      </rPr>
      <t>流动负债：</t>
    </r>
  </si>
  <si>
    <t>货币资金</t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</si>
  <si>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</t>
    </r>
  </si>
  <si>
    <r>
      <rPr>
        <sz val="9"/>
        <rFont val="Arial"/>
        <family val="2"/>
      </rPr>
      <t>短期借款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</si>
  <si>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-8</t>
    </r>
  </si>
  <si>
    <t>以公允价值计量且其变动计入当期损益的金融资产</t>
  </si>
  <si>
    <t>以公允价值计量且其变动计入当期损益的金融负债</t>
  </si>
  <si>
    <t>衍生金融资产</t>
  </si>
  <si>
    <t>衍生金融负债</t>
  </si>
  <si>
    <t>应收票据</t>
  </si>
  <si>
    <r>
      <rPr>
        <sz val="9"/>
        <rFont val="Arial"/>
        <family val="2"/>
      </rPr>
      <t>应付票据</t>
    </r>
  </si>
  <si>
    <t>应收账款</t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</si>
  <si>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-3</t>
    </r>
  </si>
  <si>
    <r>
      <rPr>
        <sz val="9"/>
        <rFont val="Arial"/>
        <family val="2"/>
      </rPr>
      <t>应付账款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</si>
  <si>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-9</t>
    </r>
  </si>
  <si>
    <t>预付款项</t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</si>
  <si>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-4</t>
    </r>
  </si>
  <si>
    <r>
      <rPr>
        <sz val="9"/>
        <rFont val="Arial"/>
        <family val="2"/>
      </rPr>
      <t>预收款项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</si>
  <si>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-10</t>
    </r>
  </si>
  <si>
    <t>应收利息</t>
  </si>
  <si>
    <r>
      <rPr>
        <sz val="9"/>
        <rFont val="Arial"/>
        <family val="2"/>
      </rPr>
      <t>应付职工薪酬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</si>
  <si>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-11</t>
    </r>
  </si>
  <si>
    <t>应收股利</t>
  </si>
  <si>
    <r>
      <rPr>
        <sz val="9"/>
        <rFont val="Arial"/>
        <family val="2"/>
      </rPr>
      <t>应交税费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</si>
  <si>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-12</t>
    </r>
  </si>
  <si>
    <t>其他应收款</t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</si>
  <si>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-5</t>
    </r>
  </si>
  <si>
    <r>
      <rPr>
        <sz val="9"/>
        <rFont val="Arial"/>
        <family val="2"/>
      </rPr>
      <t>应付利息</t>
    </r>
  </si>
  <si>
    <t>存货</t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</si>
  <si>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-6</t>
    </r>
  </si>
  <si>
    <r>
      <rPr>
        <sz val="9"/>
        <rFont val="Arial"/>
        <family val="2"/>
      </rPr>
      <t>应付股利</t>
    </r>
  </si>
  <si>
    <t>持有待售资产</t>
  </si>
  <si>
    <r>
      <rPr>
        <sz val="9"/>
        <rFont val="Arial"/>
        <family val="2"/>
      </rPr>
      <t>其他应付款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</si>
  <si>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-13</t>
    </r>
  </si>
  <si>
    <t>一年内到期的非流动资产</t>
  </si>
  <si>
    <t>持有待售负债</t>
  </si>
  <si>
    <t>其他流动资产</t>
  </si>
  <si>
    <r>
      <rPr>
        <sz val="9"/>
        <rFont val="Arial"/>
        <family val="2"/>
      </rPr>
      <t>一年内到期的非流动负债</t>
    </r>
  </si>
  <si>
    <r>
      <rPr>
        <sz val="9"/>
        <rFont val="Arial"/>
        <family val="2"/>
      </rPr>
      <t>其他流动负债</t>
    </r>
  </si>
  <si>
    <t>流动资产合计</t>
  </si>
  <si>
    <r>
      <rPr>
        <b/>
        <sz val="9"/>
        <rFont val="Arial"/>
        <family val="2"/>
      </rPr>
      <t>流动负债合计</t>
    </r>
  </si>
  <si>
    <t>非流动资产：</t>
  </si>
  <si>
    <r>
      <rPr>
        <b/>
        <sz val="9"/>
        <rFont val="Arial"/>
        <family val="2"/>
      </rPr>
      <t>非流动负债：</t>
    </r>
  </si>
  <si>
    <t>可供出售金融资产</t>
  </si>
  <si>
    <r>
      <rPr>
        <sz val="9"/>
        <rFont val="Arial"/>
        <family val="2"/>
      </rPr>
      <t>长期借款</t>
    </r>
  </si>
  <si>
    <t>持有至到期投资</t>
  </si>
  <si>
    <r>
      <rPr>
        <sz val="9"/>
        <rFont val="Arial"/>
        <family val="2"/>
      </rPr>
      <t>应付债券</t>
    </r>
  </si>
  <si>
    <t>长期应收款</t>
  </si>
  <si>
    <t>其中：优先股</t>
  </si>
  <si>
    <t>长期股权投资</t>
  </si>
  <si>
    <r>
      <rPr>
        <sz val="9"/>
        <rFont val="Times New Roman"/>
        <family val="1"/>
      </rPr>
      <t xml:space="preserve">          </t>
    </r>
    <r>
      <rPr>
        <sz val="9"/>
        <rFont val="宋体"/>
        <family val="3"/>
        <charset val="134"/>
      </rPr>
      <t>永续债</t>
    </r>
  </si>
  <si>
    <t>投资性房地产</t>
  </si>
  <si>
    <r>
      <rPr>
        <sz val="9"/>
        <rFont val="Arial"/>
        <family val="2"/>
      </rPr>
      <t>长期应付款</t>
    </r>
  </si>
  <si>
    <t>固定资产</t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</si>
  <si>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-7</t>
    </r>
  </si>
  <si>
    <r>
      <rPr>
        <sz val="9"/>
        <rFont val="Arial"/>
        <family val="2"/>
      </rPr>
      <t>专项应付款</t>
    </r>
  </si>
  <si>
    <t>在建工程</t>
  </si>
  <si>
    <r>
      <rPr>
        <sz val="9"/>
        <rFont val="Arial"/>
        <family val="2"/>
      </rPr>
      <t>预计负债</t>
    </r>
  </si>
  <si>
    <t>工程物资</t>
  </si>
  <si>
    <t>递延收益</t>
  </si>
  <si>
    <t>固定资产清理</t>
  </si>
  <si>
    <r>
      <rPr>
        <sz val="9"/>
        <rFont val="Arial"/>
        <family val="2"/>
      </rPr>
      <t>递延所得税负债</t>
    </r>
  </si>
  <si>
    <t>生产性生物资产</t>
  </si>
  <si>
    <r>
      <rPr>
        <sz val="9"/>
        <rFont val="Arial"/>
        <family val="2"/>
      </rPr>
      <t>其他非流动负债</t>
    </r>
  </si>
  <si>
    <t>油气资产</t>
  </si>
  <si>
    <r>
      <rPr>
        <b/>
        <sz val="9"/>
        <rFont val="Arial"/>
        <family val="2"/>
      </rPr>
      <t>非流动负债合计</t>
    </r>
  </si>
  <si>
    <t>无形资产</t>
  </si>
  <si>
    <r>
      <rPr>
        <b/>
        <sz val="9"/>
        <rFont val="Arial"/>
        <family val="2"/>
      </rPr>
      <t>负债合计</t>
    </r>
  </si>
  <si>
    <t>开发支出</t>
  </si>
  <si>
    <r>
      <rPr>
        <b/>
        <sz val="9"/>
        <rFont val="Arial"/>
        <family val="2"/>
      </rPr>
      <t>所有者权益</t>
    </r>
    <r>
      <rPr>
        <b/>
        <sz val="9"/>
        <rFont val="Times New Roman"/>
        <family val="1"/>
      </rPr>
      <t>(</t>
    </r>
    <r>
      <rPr>
        <b/>
        <sz val="9"/>
        <rFont val="Arial"/>
        <family val="2"/>
      </rPr>
      <t>或股东权益</t>
    </r>
    <r>
      <rPr>
        <b/>
        <sz val="9"/>
        <rFont val="Times New Roman"/>
        <family val="1"/>
      </rPr>
      <t>)</t>
    </r>
    <r>
      <rPr>
        <b/>
        <sz val="9"/>
        <rFont val="Arial"/>
        <family val="2"/>
      </rPr>
      <t>：</t>
    </r>
  </si>
  <si>
    <t>商誉</t>
  </si>
  <si>
    <r>
      <rPr>
        <sz val="9"/>
        <rFont val="Arial"/>
        <family val="2"/>
      </rPr>
      <t>实收资本（或股本）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</si>
  <si>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-14</t>
    </r>
  </si>
  <si>
    <t>长期待摊费用</t>
  </si>
  <si>
    <t>其他权益工具</t>
  </si>
  <si>
    <t>递延所得税资产</t>
  </si>
  <si>
    <t>其他非流动资产</t>
  </si>
  <si>
    <r>
      <rPr>
        <sz val="9"/>
        <rFont val="Times New Roman"/>
        <family val="1"/>
      </rPr>
      <t xml:space="preserve">            </t>
    </r>
    <r>
      <rPr>
        <sz val="9"/>
        <rFont val="宋体"/>
        <family val="3"/>
        <charset val="134"/>
      </rPr>
      <t>永续债</t>
    </r>
  </si>
  <si>
    <t>非流动资产合计</t>
  </si>
  <si>
    <r>
      <rPr>
        <sz val="9"/>
        <rFont val="Arial"/>
        <family val="2"/>
      </rPr>
      <t>资本公积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</si>
  <si>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-15</t>
    </r>
  </si>
  <si>
    <r>
      <rPr>
        <sz val="9"/>
        <rFont val="Arial"/>
        <family val="2"/>
      </rPr>
      <t>减：库存股</t>
    </r>
  </si>
  <si>
    <t>其他综合收益</t>
  </si>
  <si>
    <t>专项储备</t>
  </si>
  <si>
    <r>
      <rPr>
        <sz val="9"/>
        <rFont val="Arial"/>
        <family val="2"/>
      </rPr>
      <t>盈余公积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</si>
  <si>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-16</t>
    </r>
  </si>
  <si>
    <t>一般风险准备</t>
  </si>
  <si>
    <r>
      <rPr>
        <sz val="9"/>
        <rFont val="Arial"/>
        <family val="2"/>
      </rPr>
      <t>未分配利润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</si>
  <si>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-17</t>
    </r>
  </si>
  <si>
    <r>
      <rPr>
        <b/>
        <sz val="9"/>
        <rFont val="Arial"/>
        <family val="2"/>
      </rPr>
      <t>所有者权益（或股东权益）合计</t>
    </r>
  </si>
  <si>
    <t>资产总计</t>
  </si>
  <si>
    <r>
      <rPr>
        <b/>
        <sz val="9"/>
        <rFont val="Arial"/>
        <family val="2"/>
      </rPr>
      <t>负债和所有者权益（或股东权益）总计</t>
    </r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</si>
  <si>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法定代表人：</t>
    </r>
    <r>
      <rPr>
        <sz val="9"/>
        <rFont val="Times New Roman"/>
        <family val="1"/>
      </rPr>
      <t xml:space="preserve">                                                                  </t>
    </r>
    <r>
      <rPr>
        <sz val="9"/>
        <rFont val="宋体"/>
        <family val="3"/>
        <charset val="134"/>
      </rPr>
      <t>主管会计工作负责人：</t>
    </r>
    <r>
      <rPr>
        <sz val="9"/>
        <rFont val="Times New Roman"/>
        <family val="1"/>
      </rPr>
      <t xml:space="preserve">                                                                      </t>
    </r>
    <r>
      <rPr>
        <sz val="9"/>
        <rFont val="宋体"/>
        <family val="3"/>
        <charset val="134"/>
      </rPr>
      <t>会计机构负责人：</t>
    </r>
    <r>
      <rPr>
        <sz val="9"/>
        <rFont val="Times New Roman"/>
        <family val="1"/>
      </rPr>
      <t xml:space="preserve">               </t>
    </r>
  </si>
  <si>
    <r>
      <rPr>
        <sz val="9"/>
        <rFont val="宋体"/>
        <family val="3"/>
        <charset val="134"/>
      </rPr>
      <t>校验程序</t>
    </r>
  </si>
  <si>
    <r>
      <rPr>
        <sz val="9"/>
        <rFont val="宋体"/>
        <family val="3"/>
        <charset val="134"/>
      </rPr>
      <t>期初资产总额</t>
    </r>
    <r>
      <rPr>
        <sz val="9"/>
        <rFont val="Times New Roman"/>
        <family val="1"/>
      </rPr>
      <t>=</t>
    </r>
    <r>
      <rPr>
        <sz val="9"/>
        <rFont val="宋体"/>
        <family val="3"/>
        <charset val="134"/>
      </rPr>
      <t>期初负债、权益总额</t>
    </r>
  </si>
  <si>
    <r>
      <rPr>
        <sz val="9"/>
        <rFont val="宋体"/>
        <family val="3"/>
        <charset val="134"/>
      </rPr>
      <t>期末资产总额</t>
    </r>
    <r>
      <rPr>
        <sz val="9"/>
        <rFont val="Times New Roman"/>
        <family val="1"/>
      </rPr>
      <t>=</t>
    </r>
    <r>
      <rPr>
        <sz val="9"/>
        <rFont val="宋体"/>
        <family val="3"/>
        <charset val="134"/>
      </rPr>
      <t>期末负债、权益总额</t>
    </r>
  </si>
  <si>
    <r>
      <rPr>
        <sz val="9"/>
        <rFont val="宋体"/>
        <family val="3"/>
        <charset val="134"/>
      </rPr>
      <t>资产负债表的期初</t>
    </r>
    <r>
      <rPr>
        <sz val="9"/>
        <rFont val="Times New Roman"/>
        <family val="1"/>
      </rPr>
      <t>"</t>
    </r>
    <r>
      <rPr>
        <sz val="9"/>
        <rFont val="宋体"/>
        <family val="3"/>
        <charset val="134"/>
      </rPr>
      <t>未分配利润</t>
    </r>
    <r>
      <rPr>
        <sz val="9"/>
        <rFont val="Times New Roman"/>
        <family val="1"/>
      </rPr>
      <t>"=</t>
    </r>
    <r>
      <rPr>
        <sz val="9"/>
        <rFont val="宋体"/>
        <family val="3"/>
        <charset val="134"/>
      </rPr>
      <t>利润分配表的期初</t>
    </r>
    <r>
      <rPr>
        <sz val="9"/>
        <rFont val="Times New Roman"/>
        <family val="1"/>
      </rPr>
      <t>"</t>
    </r>
    <r>
      <rPr>
        <sz val="9"/>
        <rFont val="宋体"/>
        <family val="3"/>
        <charset val="134"/>
      </rPr>
      <t>未分配利润</t>
    </r>
    <r>
      <rPr>
        <sz val="9"/>
        <rFont val="Times New Roman"/>
        <family val="1"/>
      </rPr>
      <t>"</t>
    </r>
  </si>
  <si>
    <r>
      <rPr>
        <sz val="9"/>
        <rFont val="宋体"/>
        <family val="3"/>
        <charset val="134"/>
      </rPr>
      <t>资产负债表的期末</t>
    </r>
    <r>
      <rPr>
        <sz val="9"/>
        <rFont val="Times New Roman"/>
        <family val="1"/>
      </rPr>
      <t>"</t>
    </r>
    <r>
      <rPr>
        <sz val="9"/>
        <rFont val="宋体"/>
        <family val="3"/>
        <charset val="134"/>
      </rPr>
      <t>未分配利润</t>
    </r>
    <r>
      <rPr>
        <sz val="9"/>
        <rFont val="Times New Roman"/>
        <family val="1"/>
      </rPr>
      <t>"=</t>
    </r>
    <r>
      <rPr>
        <sz val="9"/>
        <rFont val="宋体"/>
        <family val="3"/>
        <charset val="134"/>
      </rPr>
      <t>利润分配表的期末</t>
    </r>
    <r>
      <rPr>
        <sz val="9"/>
        <rFont val="Times New Roman"/>
        <family val="1"/>
      </rPr>
      <t>"</t>
    </r>
    <r>
      <rPr>
        <sz val="9"/>
        <rFont val="宋体"/>
        <family val="3"/>
        <charset val="134"/>
      </rPr>
      <t>未分配利润</t>
    </r>
    <r>
      <rPr>
        <sz val="9"/>
        <rFont val="Times New Roman"/>
        <family val="1"/>
      </rPr>
      <t>"</t>
    </r>
  </si>
  <si>
    <r>
      <rPr>
        <b/>
        <sz val="20"/>
        <rFont val="宋体"/>
        <family val="3"/>
        <charset val="134"/>
      </rPr>
      <t>利润表</t>
    </r>
  </si>
  <si>
    <r>
      <rPr>
        <b/>
        <sz val="9"/>
        <rFont val="Times New Roman"/>
        <family val="1"/>
      </rPr>
      <t>2019</t>
    </r>
    <r>
      <rPr>
        <b/>
        <sz val="9"/>
        <rFont val="宋体"/>
        <family val="3"/>
        <charset val="134"/>
      </rPr>
      <t>年度</t>
    </r>
  </si>
  <si>
    <r>
      <rPr>
        <b/>
        <sz val="9"/>
        <rFont val="宋体"/>
        <family val="3"/>
        <charset val="134"/>
      </rPr>
      <t>会企</t>
    </r>
    <r>
      <rPr>
        <b/>
        <sz val="9"/>
        <rFont val="Times New Roman"/>
        <family val="1"/>
      </rPr>
      <t>02</t>
    </r>
    <r>
      <rPr>
        <b/>
        <sz val="9"/>
        <rFont val="宋体"/>
        <family val="3"/>
        <charset val="134"/>
      </rPr>
      <t>表</t>
    </r>
  </si>
  <si>
    <r>
      <rPr>
        <b/>
        <sz val="9"/>
        <rFont val="宋体"/>
        <family val="3"/>
        <charset val="134"/>
      </rPr>
      <t>项目</t>
    </r>
  </si>
  <si>
    <t>本期发生额</t>
  </si>
  <si>
    <t>上期发生额</t>
  </si>
  <si>
    <r>
      <rPr>
        <b/>
        <sz val="9"/>
        <rFont val="宋体"/>
        <family val="3"/>
        <charset val="134"/>
      </rPr>
      <t>一、营业收入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</si>
  <si>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-18</t>
    </r>
  </si>
  <si>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减：营业成本</t>
    </r>
  </si>
  <si>
    <r>
      <rPr>
        <sz val="9"/>
        <rFont val="Times New Roman"/>
        <family val="1"/>
      </rPr>
      <t xml:space="preserve">                </t>
    </r>
    <r>
      <rPr>
        <sz val="9"/>
        <rFont val="宋体"/>
        <family val="3"/>
        <charset val="134"/>
      </rPr>
      <t>税金及附加</t>
    </r>
  </si>
  <si>
    <r>
      <rPr>
        <sz val="9"/>
        <rFont val="Times New Roman"/>
        <family val="1"/>
      </rPr>
      <t xml:space="preserve">                </t>
    </r>
    <r>
      <rPr>
        <sz val="9"/>
        <rFont val="宋体"/>
        <family val="3"/>
        <charset val="134"/>
      </rPr>
      <t>销售费用</t>
    </r>
  </si>
  <si>
    <r>
      <rPr>
        <sz val="9"/>
        <rFont val="Times New Roman"/>
        <family val="1"/>
      </rPr>
      <t xml:space="preserve">                </t>
    </r>
    <r>
      <rPr>
        <sz val="9"/>
        <rFont val="宋体"/>
        <family val="3"/>
        <charset val="134"/>
      </rPr>
      <t>管理费用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</si>
  <si>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-19</t>
    </r>
  </si>
  <si>
    <r>
      <rPr>
        <sz val="9"/>
        <rFont val="Times New Roman"/>
        <family val="1"/>
      </rPr>
      <t xml:space="preserve">                </t>
    </r>
    <r>
      <rPr>
        <sz val="9"/>
        <rFont val="宋体"/>
        <family val="3"/>
        <charset val="134"/>
      </rPr>
      <t>财务费用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</si>
  <si>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-20</t>
    </r>
  </si>
  <si>
    <r>
      <rPr>
        <sz val="9"/>
        <rFont val="Times New Roman"/>
        <family val="1"/>
      </rPr>
      <t xml:space="preserve">                </t>
    </r>
    <r>
      <rPr>
        <sz val="9"/>
        <rFont val="宋体"/>
        <family val="3"/>
        <charset val="134"/>
      </rPr>
      <t>资产减值损失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</si>
  <si>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加：公允价值变动收益（损失以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－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号填列）</t>
    </r>
  </si>
  <si>
    <r>
      <rPr>
        <sz val="9"/>
        <rFont val="Times New Roman"/>
        <family val="1"/>
      </rPr>
      <t xml:space="preserve">               </t>
    </r>
    <r>
      <rPr>
        <sz val="9"/>
        <rFont val="宋体"/>
        <family val="3"/>
        <charset val="134"/>
      </rPr>
      <t>投资收益（损失以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－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号填列）</t>
    </r>
  </si>
  <si>
    <r>
      <rPr>
        <sz val="9"/>
        <rFont val="Times New Roman"/>
        <family val="1"/>
      </rPr>
      <t xml:space="preserve">                   </t>
    </r>
    <r>
      <rPr>
        <sz val="9"/>
        <rFont val="宋体"/>
        <family val="3"/>
        <charset val="134"/>
      </rPr>
      <t>其中：对联营企业和合营企业的投资收益</t>
    </r>
  </si>
  <si>
    <r>
      <rPr>
        <sz val="9"/>
        <rFont val="Times New Roman"/>
        <family val="1"/>
      </rPr>
      <t xml:space="preserve">             </t>
    </r>
    <r>
      <rPr>
        <sz val="9"/>
        <rFont val="宋体"/>
        <family val="3"/>
        <charset val="134"/>
      </rPr>
      <t>资产处置收益（损失以</t>
    </r>
    <r>
      <rPr>
        <sz val="9"/>
        <rFont val="Times New Roman"/>
        <family val="1"/>
      </rPr>
      <t>“-”</t>
    </r>
    <r>
      <rPr>
        <sz val="9"/>
        <rFont val="宋体"/>
        <family val="3"/>
        <charset val="134"/>
      </rPr>
      <t>号填列）</t>
    </r>
  </si>
  <si>
    <r>
      <rPr>
        <sz val="9"/>
        <rFont val="Times New Roman"/>
        <family val="1"/>
      </rPr>
      <t xml:space="preserve">             </t>
    </r>
    <r>
      <rPr>
        <sz val="9"/>
        <rFont val="宋体"/>
        <family val="3"/>
        <charset val="134"/>
      </rPr>
      <t>其他收益</t>
    </r>
  </si>
  <si>
    <r>
      <rPr>
        <b/>
        <sz val="9"/>
        <rFont val="Arial"/>
        <family val="2"/>
      </rPr>
      <t>二、营业利润（亏损以</t>
    </r>
    <r>
      <rPr>
        <b/>
        <sz val="9"/>
        <rFont val="Times New Roman"/>
        <family val="1"/>
      </rPr>
      <t>“</t>
    </r>
    <r>
      <rPr>
        <b/>
        <sz val="9"/>
        <rFont val="宋体"/>
        <family val="3"/>
        <charset val="134"/>
      </rPr>
      <t>－</t>
    </r>
    <r>
      <rPr>
        <b/>
        <sz val="9"/>
        <rFont val="Times New Roman"/>
        <family val="1"/>
      </rPr>
      <t>”</t>
    </r>
    <r>
      <rPr>
        <b/>
        <sz val="9"/>
        <rFont val="宋体"/>
        <family val="3"/>
        <charset val="134"/>
      </rPr>
      <t>号填列）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</si>
  <si>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加：营业外收入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</si>
  <si>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-21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</si>
  <si>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减：营业外支出</t>
    </r>
  </si>
  <si>
    <r>
      <rPr>
        <sz val="9"/>
        <rFont val="宋体"/>
        <family val="3"/>
        <charset val="134"/>
      </rPr>
      <t>六</t>
    </r>
    <r>
      <rPr>
        <sz val="9"/>
        <rFont val="Times New Roman"/>
        <family val="1"/>
      </rPr>
      <t>-22</t>
    </r>
  </si>
  <si>
    <r>
      <rPr>
        <b/>
        <sz val="9"/>
        <rFont val="Arial"/>
        <family val="2"/>
      </rPr>
      <t>三、利润总额（亏损总额以</t>
    </r>
    <r>
      <rPr>
        <b/>
        <sz val="9"/>
        <rFont val="Times New Roman"/>
        <family val="1"/>
      </rPr>
      <t>“</t>
    </r>
    <r>
      <rPr>
        <b/>
        <sz val="9"/>
        <rFont val="宋体"/>
        <family val="3"/>
        <charset val="134"/>
      </rPr>
      <t>－</t>
    </r>
    <r>
      <rPr>
        <b/>
        <sz val="9"/>
        <rFont val="Times New Roman"/>
        <family val="1"/>
      </rPr>
      <t>”</t>
    </r>
    <r>
      <rPr>
        <b/>
        <sz val="9"/>
        <rFont val="宋体"/>
        <family val="3"/>
        <charset val="134"/>
      </rPr>
      <t>号填列）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</si>
  <si>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减：所得税费用</t>
    </r>
  </si>
  <si>
    <r>
      <rPr>
        <b/>
        <sz val="9"/>
        <rFont val="Arial"/>
        <family val="2"/>
      </rPr>
      <t>四、净利润（净亏损以</t>
    </r>
    <r>
      <rPr>
        <b/>
        <sz val="9"/>
        <rFont val="Times New Roman"/>
        <family val="1"/>
      </rPr>
      <t>“</t>
    </r>
    <r>
      <rPr>
        <b/>
        <sz val="9"/>
        <rFont val="宋体"/>
        <family val="3"/>
        <charset val="134"/>
      </rPr>
      <t>－</t>
    </r>
    <r>
      <rPr>
        <b/>
        <sz val="9"/>
        <rFont val="Times New Roman"/>
        <family val="1"/>
      </rPr>
      <t>”</t>
    </r>
    <r>
      <rPr>
        <b/>
        <sz val="9"/>
        <rFont val="宋体"/>
        <family val="3"/>
        <charset val="134"/>
      </rPr>
      <t>号填列）</t>
    </r>
  </si>
  <si>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（一）持续经营净利润（净亏损以</t>
    </r>
    <r>
      <rPr>
        <sz val="9"/>
        <rFont val="Times New Roman"/>
        <family val="1"/>
      </rPr>
      <t>“-”</t>
    </r>
    <r>
      <rPr>
        <sz val="9"/>
        <rFont val="宋体"/>
        <family val="3"/>
        <charset val="134"/>
      </rPr>
      <t>号填列）</t>
    </r>
  </si>
  <si>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（二）终止经营净利润（净亏损以</t>
    </r>
    <r>
      <rPr>
        <sz val="9"/>
        <rFont val="Times New Roman"/>
        <family val="1"/>
      </rPr>
      <t>“-”</t>
    </r>
    <r>
      <rPr>
        <sz val="9"/>
        <rFont val="宋体"/>
        <family val="3"/>
        <charset val="134"/>
      </rPr>
      <t>号填列）</t>
    </r>
  </si>
  <si>
    <t>五、其他综合收益的税后净额</t>
  </si>
  <si>
    <t xml:space="preserve">   （一）以后不能重分类进损益的其他综合收益</t>
  </si>
  <si>
    <r>
      <rPr>
        <sz val="9"/>
        <rFont val="Times New Roman"/>
        <family val="1"/>
      </rPr>
      <t xml:space="preserve">                   1.</t>
    </r>
    <r>
      <rPr>
        <sz val="9"/>
        <rFont val="宋体"/>
        <family val="3"/>
        <charset val="134"/>
      </rPr>
      <t>重新计量设定受益计划净负债或净资产的变动</t>
    </r>
  </si>
  <si>
    <r>
      <rPr>
        <sz val="9"/>
        <rFont val="Times New Roman"/>
        <family val="1"/>
      </rPr>
      <t xml:space="preserve">                   2.</t>
    </r>
    <r>
      <rPr>
        <sz val="9"/>
        <rFont val="宋体"/>
        <family val="3"/>
        <charset val="134"/>
      </rPr>
      <t xml:space="preserve">权益法下在被投资单位不能重分类进损益的其他
</t>
    </r>
    <r>
      <rPr>
        <sz val="9"/>
        <rFont val="Times New Roman"/>
        <family val="1"/>
      </rPr>
      <t xml:space="preserve">                      </t>
    </r>
    <r>
      <rPr>
        <sz val="9"/>
        <rFont val="宋体"/>
        <family val="3"/>
        <charset val="134"/>
      </rPr>
      <t>综合收益中享有的份额</t>
    </r>
  </si>
  <si>
    <t xml:space="preserve">   （二）以后将重分类进损益的其他综合收益</t>
  </si>
  <si>
    <r>
      <rPr>
        <sz val="9"/>
        <rFont val="Times New Roman"/>
        <family val="1"/>
      </rPr>
      <t xml:space="preserve">                   1.</t>
    </r>
    <r>
      <rPr>
        <sz val="9"/>
        <rFont val="宋体"/>
        <family val="3"/>
        <charset val="134"/>
      </rPr>
      <t xml:space="preserve">权益法下在被投资单位以后将重分类进损益的其
</t>
    </r>
    <r>
      <rPr>
        <sz val="9"/>
        <rFont val="Times New Roman"/>
        <family val="1"/>
      </rPr>
      <t xml:space="preserve">                      </t>
    </r>
    <r>
      <rPr>
        <sz val="9"/>
        <rFont val="宋体"/>
        <family val="3"/>
        <charset val="134"/>
      </rPr>
      <t>他综合收益中所享有的份额</t>
    </r>
  </si>
  <si>
    <r>
      <rPr>
        <sz val="9"/>
        <rFont val="Times New Roman"/>
        <family val="1"/>
      </rPr>
      <t xml:space="preserve">                   2.</t>
    </r>
    <r>
      <rPr>
        <sz val="9"/>
        <rFont val="宋体"/>
        <family val="3"/>
        <charset val="134"/>
      </rPr>
      <t>可供出售金融资产公允价值变动损益</t>
    </r>
  </si>
  <si>
    <r>
      <rPr>
        <sz val="9"/>
        <rFont val="Times New Roman"/>
        <family val="1"/>
      </rPr>
      <t xml:space="preserve">                   3.</t>
    </r>
    <r>
      <rPr>
        <sz val="9"/>
        <rFont val="宋体"/>
        <family val="3"/>
        <charset val="134"/>
      </rPr>
      <t>持有至到期投资重分类为可供出售金融资产损益</t>
    </r>
  </si>
  <si>
    <r>
      <rPr>
        <sz val="9"/>
        <rFont val="Times New Roman"/>
        <family val="1"/>
      </rPr>
      <t xml:space="preserve">                   4.</t>
    </r>
    <r>
      <rPr>
        <sz val="9"/>
        <rFont val="宋体"/>
        <family val="3"/>
        <charset val="134"/>
      </rPr>
      <t>现金流量套期损益的有效部分</t>
    </r>
  </si>
  <si>
    <r>
      <rPr>
        <sz val="9"/>
        <rFont val="Times New Roman"/>
        <family val="1"/>
      </rPr>
      <t xml:space="preserve">                   5.</t>
    </r>
    <r>
      <rPr>
        <sz val="9"/>
        <rFont val="宋体"/>
        <family val="3"/>
        <charset val="134"/>
      </rPr>
      <t>外币财务报表折算差额</t>
    </r>
  </si>
  <si>
    <r>
      <rPr>
        <sz val="9"/>
        <rFont val="Times New Roman"/>
        <family val="1"/>
      </rPr>
      <t xml:space="preserve">                   6.</t>
    </r>
    <r>
      <rPr>
        <sz val="9"/>
        <rFont val="宋体"/>
        <family val="3"/>
        <charset val="134"/>
      </rPr>
      <t>其他</t>
    </r>
  </si>
  <si>
    <t>六、综合收益总额</t>
  </si>
  <si>
    <t>七、每股收益</t>
  </si>
  <si>
    <t xml:space="preserve">   （一）基本每股收益</t>
  </si>
  <si>
    <t xml:space="preserve">   （二）稀释每股收益</t>
  </si>
  <si>
    <r>
      <rPr>
        <sz val="9"/>
        <rFont val="宋体"/>
        <family val="3"/>
        <charset val="134"/>
      </rPr>
      <t>法定代表人：</t>
    </r>
    <r>
      <rPr>
        <sz val="9"/>
        <rFont val="Times New Roman"/>
        <family val="1"/>
      </rPr>
      <t xml:space="preserve">                                               </t>
    </r>
    <r>
      <rPr>
        <sz val="9"/>
        <rFont val="宋体"/>
        <family val="3"/>
        <charset val="134"/>
      </rPr>
      <t>主管会计工作负责人：</t>
    </r>
    <r>
      <rPr>
        <sz val="9"/>
        <rFont val="Times New Roman"/>
        <family val="1"/>
      </rPr>
      <t xml:space="preserve">                                                    </t>
    </r>
    <r>
      <rPr>
        <sz val="9"/>
        <rFont val="宋体"/>
        <family val="3"/>
        <charset val="134"/>
      </rPr>
      <t>会计机构负责人：</t>
    </r>
  </si>
  <si>
    <t>项目</t>
  </si>
  <si>
    <r>
      <rPr>
        <b/>
        <sz val="9"/>
        <rFont val="宋体"/>
        <family val="3"/>
        <charset val="134"/>
      </rPr>
      <t>附注</t>
    </r>
  </si>
  <si>
    <r>
      <rPr>
        <b/>
        <sz val="9"/>
        <rFont val="宋体"/>
        <family val="3"/>
        <charset val="134"/>
      </rPr>
      <t>本期金额</t>
    </r>
  </si>
  <si>
    <r>
      <rPr>
        <b/>
        <sz val="9"/>
        <rFont val="宋体"/>
        <family val="3"/>
        <charset val="134"/>
      </rPr>
      <t>上期金额</t>
    </r>
  </si>
  <si>
    <t>加：（一）年初未分配利润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</si>
  <si>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（二）盈余公积补亏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</si>
  <si>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（三）其他调整因素</t>
    </r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</si>
  <si>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可供分配的利润</t>
    </r>
  </si>
  <si>
    <t xml:space="preserve">    减：（一）提取法定盈余公积</t>
  </si>
  <si>
    <t xml:space="preserve">        （二）提取职工奖励及福利基金</t>
  </si>
  <si>
    <t xml:space="preserve">        （三）提取储备基金</t>
  </si>
  <si>
    <t xml:space="preserve">        （四）提取企业发展基金</t>
  </si>
  <si>
    <t xml:space="preserve">        （五）其他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</si>
  <si>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可供投资者分配的利润</t>
    </r>
  </si>
  <si>
    <t xml:space="preserve">    减：（一）应付优先股股利</t>
  </si>
  <si>
    <t xml:space="preserve">        （二）提取任意盈余公积</t>
  </si>
  <si>
    <t xml:space="preserve">        （三）应付普通股股利   </t>
  </si>
  <si>
    <t xml:space="preserve">        （四）转作资本（股本）的普通股股利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</si>
  <si>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未分配利润</t>
    </r>
  </si>
  <si>
    <t>上年期末未分配利润=本年期初未分配利润</t>
  </si>
  <si>
    <t>利润分配表年末未分配利润上年数=股东权益变动表未分配利润本年年末利润上期金额</t>
  </si>
  <si>
    <r>
      <rPr>
        <b/>
        <sz val="20"/>
        <rFont val="宋体"/>
        <family val="3"/>
        <charset val="134"/>
      </rPr>
      <t>现金流量表</t>
    </r>
  </si>
  <si>
    <r>
      <rPr>
        <b/>
        <sz val="9"/>
        <rFont val="Times New Roman"/>
        <family val="1"/>
      </rPr>
      <t xml:space="preserve">                                                                                          2019</t>
    </r>
    <r>
      <rPr>
        <b/>
        <sz val="9"/>
        <rFont val="宋体"/>
        <family val="3"/>
        <charset val="134"/>
      </rPr>
      <t>年度</t>
    </r>
  </si>
  <si>
    <r>
      <rPr>
        <b/>
        <sz val="9"/>
        <rFont val="宋体"/>
        <family val="3"/>
        <charset val="134"/>
      </rPr>
      <t>会企</t>
    </r>
    <r>
      <rPr>
        <b/>
        <sz val="9"/>
        <rFont val="Times New Roman"/>
        <family val="1"/>
      </rPr>
      <t>03</t>
    </r>
    <r>
      <rPr>
        <b/>
        <sz val="9"/>
        <rFont val="宋体"/>
        <family val="3"/>
        <charset val="134"/>
      </rPr>
      <t>表</t>
    </r>
  </si>
  <si>
    <r>
      <rPr>
        <b/>
        <sz val="9"/>
        <rFont val="Arial"/>
        <family val="2"/>
      </rPr>
      <t>项</t>
    </r>
    <r>
      <rPr>
        <b/>
        <sz val="9"/>
        <rFont val="Times New Roman"/>
        <family val="1"/>
      </rPr>
      <t xml:space="preserve">           </t>
    </r>
    <r>
      <rPr>
        <b/>
        <sz val="9"/>
        <rFont val="Arial"/>
        <family val="2"/>
      </rPr>
      <t>目</t>
    </r>
  </si>
  <si>
    <r>
      <rPr>
        <b/>
        <sz val="9"/>
        <rFont val="Arial"/>
        <family val="2"/>
      </rPr>
      <t>一、经营活动产生的现金流量</t>
    </r>
  </si>
  <si>
    <r>
      <rPr>
        <sz val="9"/>
        <rFont val="Arial"/>
        <family val="2"/>
      </rPr>
      <t>销售商品、提供劳务收到的现金</t>
    </r>
  </si>
  <si>
    <r>
      <rPr>
        <sz val="9"/>
        <rFont val="Arial"/>
        <family val="2"/>
      </rPr>
      <t>收到的税费返还</t>
    </r>
  </si>
  <si>
    <r>
      <rPr>
        <sz val="9"/>
        <rFont val="Arial"/>
        <family val="2"/>
      </rPr>
      <t>收到其他与经营活动有关的现金</t>
    </r>
  </si>
  <si>
    <r>
      <rPr>
        <sz val="9"/>
        <rFont val="Arial"/>
        <family val="2"/>
      </rPr>
      <t>经营活动现金流入小计</t>
    </r>
  </si>
  <si>
    <r>
      <rPr>
        <sz val="9"/>
        <rFont val="Arial"/>
        <family val="2"/>
      </rPr>
      <t>购买商品、接受劳务支付的现金</t>
    </r>
  </si>
  <si>
    <r>
      <rPr>
        <sz val="9"/>
        <rFont val="Arial"/>
        <family val="2"/>
      </rPr>
      <t>支付给职工以及为职工支付的现金</t>
    </r>
  </si>
  <si>
    <r>
      <rPr>
        <sz val="9"/>
        <rFont val="Arial"/>
        <family val="2"/>
      </rPr>
      <t>支付的各项税费</t>
    </r>
  </si>
  <si>
    <r>
      <rPr>
        <sz val="9"/>
        <rFont val="Arial"/>
        <family val="2"/>
      </rPr>
      <t>支付其他与经营活动有关的现金</t>
    </r>
  </si>
  <si>
    <r>
      <rPr>
        <sz val="9"/>
        <rFont val="Arial"/>
        <family val="2"/>
      </rPr>
      <t>经营活动现金流出小计</t>
    </r>
  </si>
  <si>
    <r>
      <rPr>
        <sz val="9"/>
        <rFont val="Arial"/>
        <family val="2"/>
      </rPr>
      <t>经营活动产生的现金流量净额</t>
    </r>
  </si>
  <si>
    <r>
      <rPr>
        <b/>
        <sz val="9"/>
        <rFont val="Arial"/>
        <family val="2"/>
      </rPr>
      <t>二、投资活动产生的现金流量：</t>
    </r>
  </si>
  <si>
    <r>
      <rPr>
        <sz val="9"/>
        <rFont val="Arial"/>
        <family val="2"/>
      </rPr>
      <t>收回投资收到的现金</t>
    </r>
  </si>
  <si>
    <r>
      <rPr>
        <sz val="9"/>
        <rFont val="Arial"/>
        <family val="2"/>
      </rPr>
      <t>取得投资收益收到的现金</t>
    </r>
  </si>
  <si>
    <r>
      <rPr>
        <sz val="9"/>
        <rFont val="Arial"/>
        <family val="2"/>
      </rPr>
      <t>处置固定资产、无形资产和其他长期资产收回的现金净额</t>
    </r>
  </si>
  <si>
    <r>
      <rPr>
        <sz val="9"/>
        <rFont val="Arial"/>
        <family val="2"/>
      </rPr>
      <t>处置子公司及其他营业单位收到的现金净额</t>
    </r>
  </si>
  <si>
    <r>
      <rPr>
        <sz val="9"/>
        <rFont val="Arial"/>
        <family val="2"/>
      </rPr>
      <t>收到其他与投资活动有关的现金</t>
    </r>
  </si>
  <si>
    <r>
      <rPr>
        <sz val="9"/>
        <rFont val="Arial"/>
        <family val="2"/>
      </rPr>
      <t>投资活动现金流入小计</t>
    </r>
  </si>
  <si>
    <r>
      <rPr>
        <sz val="9"/>
        <rFont val="Arial"/>
        <family val="2"/>
      </rPr>
      <t>购建固定资产、无形资产和其他长期资产支付的现金</t>
    </r>
  </si>
  <si>
    <r>
      <rPr>
        <sz val="9"/>
        <rFont val="Arial"/>
        <family val="2"/>
      </rPr>
      <t>投资支付的现金</t>
    </r>
  </si>
  <si>
    <r>
      <rPr>
        <sz val="9"/>
        <rFont val="Arial"/>
        <family val="2"/>
      </rPr>
      <t>取得子公司及其他营业单位支付的现金净额</t>
    </r>
  </si>
  <si>
    <r>
      <rPr>
        <sz val="9"/>
        <rFont val="Arial"/>
        <family val="2"/>
      </rPr>
      <t>支付其他与投资活动有关的现金</t>
    </r>
  </si>
  <si>
    <r>
      <rPr>
        <sz val="9"/>
        <rFont val="Arial"/>
        <family val="2"/>
      </rPr>
      <t>投资活动现金流出小计</t>
    </r>
  </si>
  <si>
    <r>
      <rPr>
        <sz val="9"/>
        <rFont val="Arial"/>
        <family val="2"/>
      </rPr>
      <t>投资活动产生的现金流量净额</t>
    </r>
  </si>
  <si>
    <r>
      <rPr>
        <b/>
        <sz val="9"/>
        <rFont val="Arial"/>
        <family val="2"/>
      </rPr>
      <t>三、筹资活动产生的现金流量：</t>
    </r>
  </si>
  <si>
    <r>
      <rPr>
        <sz val="9"/>
        <rFont val="Arial"/>
        <family val="2"/>
      </rPr>
      <t>吸收投资收到的现金</t>
    </r>
  </si>
  <si>
    <r>
      <rPr>
        <sz val="9"/>
        <rFont val="Arial"/>
        <family val="2"/>
      </rPr>
      <t>取得借款收到的现金</t>
    </r>
  </si>
  <si>
    <r>
      <rPr>
        <sz val="9"/>
        <rFont val="Arial"/>
        <family val="2"/>
      </rPr>
      <t>收到其他与筹资活动有关的现金</t>
    </r>
  </si>
  <si>
    <r>
      <rPr>
        <sz val="9"/>
        <rFont val="Arial"/>
        <family val="2"/>
      </rPr>
      <t>筹资活动现金流入小计</t>
    </r>
  </si>
  <si>
    <r>
      <rPr>
        <sz val="9"/>
        <rFont val="Arial"/>
        <family val="2"/>
      </rPr>
      <t>偿还债务支付的现金</t>
    </r>
  </si>
  <si>
    <r>
      <rPr>
        <sz val="9"/>
        <rFont val="Arial"/>
        <family val="2"/>
      </rPr>
      <t>分配股利、利润或偿付利息支付的现金</t>
    </r>
  </si>
  <si>
    <r>
      <rPr>
        <sz val="9"/>
        <rFont val="Arial"/>
        <family val="2"/>
      </rPr>
      <t>支付其他与筹资活动有关的现金</t>
    </r>
  </si>
  <si>
    <r>
      <rPr>
        <sz val="9"/>
        <rFont val="Arial"/>
        <family val="2"/>
      </rPr>
      <t>筹资活动现金流出小计</t>
    </r>
  </si>
  <si>
    <r>
      <rPr>
        <sz val="9"/>
        <rFont val="Arial"/>
        <family val="2"/>
      </rPr>
      <t>筹资活动产生的现金流量净额</t>
    </r>
  </si>
  <si>
    <r>
      <rPr>
        <b/>
        <sz val="9"/>
        <rFont val="Arial"/>
        <family val="2"/>
      </rPr>
      <t>四、汇率变动对现金及现金等价物的影响</t>
    </r>
  </si>
  <si>
    <r>
      <rPr>
        <b/>
        <sz val="9"/>
        <rFont val="Arial"/>
        <family val="2"/>
      </rPr>
      <t>五、现金及现金等价物净增加额</t>
    </r>
  </si>
  <si>
    <r>
      <rPr>
        <sz val="9"/>
        <rFont val="Arial"/>
        <family val="2"/>
      </rPr>
      <t>加：期初现金及现金等价物余额</t>
    </r>
  </si>
  <si>
    <r>
      <rPr>
        <b/>
        <sz val="9"/>
        <rFont val="Arial"/>
        <family val="2"/>
      </rPr>
      <t>六、期末现金及现金等价物余额</t>
    </r>
  </si>
  <si>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法定代表人：</t>
    </r>
    <r>
      <rPr>
        <sz val="9"/>
        <rFont val="Times New Roman"/>
        <family val="1"/>
      </rPr>
      <t xml:space="preserve">                                         </t>
    </r>
    <r>
      <rPr>
        <sz val="9"/>
        <rFont val="宋体"/>
        <family val="3"/>
        <charset val="134"/>
      </rPr>
      <t>主管会计工作负责人：</t>
    </r>
    <r>
      <rPr>
        <sz val="9"/>
        <rFont val="Times New Roman"/>
        <family val="1"/>
      </rPr>
      <t xml:space="preserve">                                             </t>
    </r>
    <r>
      <rPr>
        <sz val="9"/>
        <rFont val="宋体"/>
        <family val="3"/>
        <charset val="134"/>
      </rPr>
      <t>会计机构负责人：</t>
    </r>
    <r>
      <rPr>
        <sz val="9"/>
        <rFont val="Times New Roman"/>
        <family val="1"/>
      </rPr>
      <t xml:space="preserve">   </t>
    </r>
  </si>
  <si>
    <r>
      <rPr>
        <b/>
        <sz val="20"/>
        <rFont val="宋体"/>
        <family val="3"/>
        <charset val="134"/>
      </rPr>
      <t>所有者权益变动表</t>
    </r>
  </si>
  <si>
    <r>
      <rPr>
        <b/>
        <sz val="9"/>
        <rFont val="宋体"/>
        <family val="3"/>
        <charset val="134"/>
      </rPr>
      <t>会企</t>
    </r>
    <r>
      <rPr>
        <b/>
        <sz val="9"/>
        <rFont val="Times New Roman"/>
        <family val="1"/>
      </rPr>
      <t>04</t>
    </r>
    <r>
      <rPr>
        <b/>
        <sz val="9"/>
        <rFont val="宋体"/>
        <family val="3"/>
        <charset val="134"/>
      </rPr>
      <t>表</t>
    </r>
  </si>
  <si>
    <r>
      <rPr>
        <b/>
        <sz val="9"/>
        <rFont val="宋体"/>
        <family val="3"/>
        <charset val="134"/>
      </rPr>
      <t>项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目</t>
    </r>
  </si>
  <si>
    <t>本期</t>
  </si>
  <si>
    <r>
      <rPr>
        <b/>
        <sz val="9"/>
        <rFont val="宋体"/>
        <family val="3"/>
        <charset val="134"/>
      </rPr>
      <t>实收资本（或股本）</t>
    </r>
  </si>
  <si>
    <r>
      <rPr>
        <b/>
        <sz val="9"/>
        <rFont val="宋体"/>
        <family val="3"/>
        <charset val="134"/>
      </rPr>
      <t>资本公积</t>
    </r>
  </si>
  <si>
    <r>
      <rPr>
        <b/>
        <sz val="9"/>
        <rFont val="宋体"/>
        <family val="3"/>
        <charset val="134"/>
      </rPr>
      <t>减：库存股</t>
    </r>
  </si>
  <si>
    <r>
      <rPr>
        <b/>
        <sz val="9"/>
        <rFont val="宋体"/>
        <family val="3"/>
        <charset val="134"/>
      </rPr>
      <t>盈余公积</t>
    </r>
  </si>
  <si>
    <r>
      <rPr>
        <b/>
        <sz val="9"/>
        <rFont val="宋体"/>
        <family val="3"/>
        <charset val="134"/>
      </rPr>
      <t>未分配利润</t>
    </r>
  </si>
  <si>
    <t>所有者权益合计</t>
  </si>
  <si>
    <t>优先股</t>
  </si>
  <si>
    <t>永续债</t>
  </si>
  <si>
    <t>其他</t>
  </si>
  <si>
    <t>校对</t>
  </si>
  <si>
    <r>
      <rPr>
        <b/>
        <sz val="9"/>
        <rFont val="宋体"/>
        <family val="3"/>
        <charset val="134"/>
      </rPr>
      <t>一、上年年末余额</t>
    </r>
  </si>
  <si>
    <t>加：会计政策变更</t>
  </si>
  <si>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前期差错更正</t>
    </r>
  </si>
  <si>
    <t>　　其他</t>
  </si>
  <si>
    <r>
      <rPr>
        <b/>
        <sz val="9"/>
        <rFont val="宋体"/>
        <family val="3"/>
        <charset val="134"/>
      </rPr>
      <t>二、本年年初余额</t>
    </r>
  </si>
  <si>
    <r>
      <rPr>
        <b/>
        <sz val="9"/>
        <rFont val="宋体"/>
        <family val="3"/>
        <charset val="134"/>
      </rPr>
      <t>三、本年增减变动金额（减少以</t>
    </r>
    <r>
      <rPr>
        <b/>
        <sz val="9"/>
        <rFont val="Times New Roman"/>
        <family val="1"/>
      </rPr>
      <t>“</t>
    </r>
    <r>
      <rPr>
        <b/>
        <sz val="9"/>
        <rFont val="宋体"/>
        <family val="3"/>
        <charset val="134"/>
      </rPr>
      <t>－</t>
    </r>
    <r>
      <rPr>
        <b/>
        <sz val="9"/>
        <rFont val="Times New Roman"/>
        <family val="1"/>
      </rPr>
      <t>”</t>
    </r>
    <r>
      <rPr>
        <b/>
        <sz val="9"/>
        <rFont val="宋体"/>
        <family val="3"/>
        <charset val="134"/>
      </rPr>
      <t>号填列）</t>
    </r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</si>
  <si>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（一）综合收益总额</t>
    </r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</si>
  <si>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（二）所有者投入和减少资本</t>
    </r>
  </si>
  <si>
    <r>
      <rPr>
        <sz val="9"/>
        <rFont val="Times New Roman"/>
        <family val="1"/>
      </rPr>
      <t xml:space="preserve">   1.</t>
    </r>
    <r>
      <rPr>
        <sz val="9"/>
        <rFont val="宋体"/>
        <family val="3"/>
        <charset val="134"/>
      </rPr>
      <t>所有者投入资本</t>
    </r>
  </si>
  <si>
    <r>
      <rPr>
        <sz val="9"/>
        <rFont val="Times New Roman"/>
        <family val="1"/>
      </rPr>
      <t xml:space="preserve">   2.</t>
    </r>
    <r>
      <rPr>
        <sz val="9"/>
        <rFont val="宋体"/>
        <family val="3"/>
        <charset val="134"/>
      </rPr>
      <t>其他权益工具持有者投入资本</t>
    </r>
  </si>
  <si>
    <r>
      <rPr>
        <sz val="9"/>
        <rFont val="Times New Roman"/>
        <family val="1"/>
      </rPr>
      <t xml:space="preserve">   3.</t>
    </r>
    <r>
      <rPr>
        <sz val="9"/>
        <rFont val="宋体"/>
        <family val="3"/>
        <charset val="134"/>
      </rPr>
      <t>股份支付计入所有者权益的金额</t>
    </r>
  </si>
  <si>
    <r>
      <rPr>
        <sz val="9"/>
        <rFont val="Times New Roman"/>
        <family val="1"/>
      </rPr>
      <t xml:space="preserve">   4.</t>
    </r>
    <r>
      <rPr>
        <sz val="9"/>
        <rFont val="宋体"/>
        <family val="3"/>
        <charset val="134"/>
      </rPr>
      <t>其他</t>
    </r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</si>
  <si>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（三）利润分配</t>
    </r>
  </si>
  <si>
    <r>
      <rPr>
        <sz val="9"/>
        <rFont val="Times New Roman"/>
        <family val="1"/>
      </rPr>
      <t xml:space="preserve">   1.</t>
    </r>
    <r>
      <rPr>
        <sz val="9"/>
        <rFont val="宋体"/>
        <family val="3"/>
        <charset val="134"/>
      </rPr>
      <t>提取盈余公积</t>
    </r>
  </si>
  <si>
    <r>
      <rPr>
        <sz val="9"/>
        <rFont val="Times New Roman"/>
        <family val="1"/>
      </rPr>
      <t xml:space="preserve">   2.</t>
    </r>
    <r>
      <rPr>
        <sz val="9"/>
        <rFont val="宋体"/>
        <family val="3"/>
        <charset val="134"/>
      </rPr>
      <t>提取一般风险准备</t>
    </r>
  </si>
  <si>
    <r>
      <rPr>
        <sz val="9"/>
        <rFont val="Times New Roman"/>
        <family val="1"/>
      </rPr>
      <t xml:space="preserve">   3.</t>
    </r>
    <r>
      <rPr>
        <sz val="9"/>
        <rFont val="宋体"/>
        <family val="3"/>
        <charset val="134"/>
      </rPr>
      <t>对所有者（或股东）的分配</t>
    </r>
  </si>
  <si>
    <t>（四）所有者权益内部结转</t>
  </si>
  <si>
    <r>
      <rPr>
        <sz val="9"/>
        <rFont val="Times New Roman"/>
        <family val="1"/>
      </rPr>
      <t xml:space="preserve">   1.</t>
    </r>
    <r>
      <rPr>
        <sz val="9"/>
        <rFont val="宋体"/>
        <family val="3"/>
        <charset val="134"/>
      </rPr>
      <t>资本公积转增资本（或股本）</t>
    </r>
  </si>
  <si>
    <r>
      <rPr>
        <sz val="9"/>
        <rFont val="Times New Roman"/>
        <family val="1"/>
      </rPr>
      <t xml:space="preserve">   2.</t>
    </r>
    <r>
      <rPr>
        <sz val="9"/>
        <rFont val="宋体"/>
        <family val="3"/>
        <charset val="134"/>
      </rPr>
      <t>盈余公积转增资本（或股本）</t>
    </r>
  </si>
  <si>
    <r>
      <rPr>
        <sz val="9"/>
        <rFont val="Times New Roman"/>
        <family val="1"/>
      </rPr>
      <t xml:space="preserve">   3.</t>
    </r>
    <r>
      <rPr>
        <sz val="9"/>
        <rFont val="宋体"/>
        <family val="3"/>
        <charset val="134"/>
      </rPr>
      <t>盈余公积弥补亏损</t>
    </r>
  </si>
  <si>
    <t>（五）专项储备</t>
  </si>
  <si>
    <r>
      <rPr>
        <sz val="9"/>
        <rFont val="Times New Roman"/>
        <family val="1"/>
      </rPr>
      <t xml:space="preserve">   1.</t>
    </r>
    <r>
      <rPr>
        <sz val="9"/>
        <rFont val="宋体"/>
        <family val="3"/>
        <charset val="134"/>
      </rPr>
      <t>本期提取</t>
    </r>
  </si>
  <si>
    <r>
      <rPr>
        <sz val="9"/>
        <rFont val="Times New Roman"/>
        <family val="1"/>
      </rPr>
      <t xml:space="preserve">   2.</t>
    </r>
    <r>
      <rPr>
        <sz val="9"/>
        <rFont val="宋体"/>
        <family val="3"/>
        <charset val="134"/>
      </rPr>
      <t>本期使用</t>
    </r>
  </si>
  <si>
    <r>
      <rPr>
        <b/>
        <sz val="9"/>
        <rFont val="宋体"/>
        <family val="3"/>
        <charset val="134"/>
      </rPr>
      <t>四、本年年末余额</t>
    </r>
  </si>
  <si>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法定代表人：</t>
    </r>
  </si>
  <si>
    <t>主管会计工作负责人：</t>
  </si>
  <si>
    <r>
      <rPr>
        <sz val="9"/>
        <rFont val="宋体"/>
        <family val="3"/>
        <charset val="134"/>
      </rPr>
      <t>会计机构负责人：</t>
    </r>
    <r>
      <rPr>
        <sz val="9"/>
        <rFont val="Times New Roman"/>
        <family val="1"/>
      </rPr>
      <t xml:space="preserve">   </t>
    </r>
  </si>
  <si>
    <t>所有者权益变动表（续）</t>
  </si>
  <si>
    <r>
      <rPr>
        <b/>
        <sz val="9"/>
        <rFont val="宋体"/>
        <family val="3"/>
        <charset val="134"/>
      </rPr>
      <t>上</t>
    </r>
    <r>
      <rPr>
        <sz val="9"/>
        <rFont val="宋体"/>
        <family val="3"/>
        <charset val="134"/>
      </rPr>
      <t>期</t>
    </r>
  </si>
  <si>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加：会计政策变更</t>
    </r>
  </si>
  <si>
    <r>
      <rPr>
        <sz val="9"/>
        <rFont val="Times New Roman"/>
        <family val="1"/>
      </rPr>
      <t xml:space="preserve">           </t>
    </r>
    <r>
      <rPr>
        <sz val="9"/>
        <rFont val="宋体"/>
        <family val="3"/>
        <charset val="134"/>
      </rPr>
      <t>前期差错更正</t>
    </r>
  </si>
  <si>
    <t>　　 其他</t>
  </si>
  <si>
    <t xml:space="preserve">    法定代表人：</t>
  </si>
  <si>
    <t xml:space="preserve">会计机构负责人：   </t>
  </si>
  <si>
    <r>
      <rPr>
        <sz val="9"/>
        <rFont val="宋体"/>
        <family val="3"/>
        <charset val="134"/>
      </rPr>
      <t>所有者权益合计数校对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纵栏和横栏</t>
    </r>
    <r>
      <rPr>
        <sz val="9"/>
        <rFont val="Times New Roman"/>
        <family val="1"/>
      </rPr>
      <t>)</t>
    </r>
  </si>
</sst>
</file>

<file path=xl/styles.xml><?xml version="1.0" encoding="utf-8"?>
<styleSheet xmlns="http://schemas.openxmlformats.org/spreadsheetml/2006/main">
  <numFmts count="55">
    <numFmt numFmtId="41" formatCode="_ * #,##0_ ;_ * \-#,##0_ ;_ * &quot;-&quot;_ ;_ @_ "/>
    <numFmt numFmtId="43" formatCode="_ * #,##0.00_ ;_ * \-#,##0.00_ ;_ * &quot;-&quot;??_ ;_ @_ "/>
    <numFmt numFmtId="178" formatCode="#,##0;\(#,##0\)"/>
    <numFmt numFmtId="179" formatCode="_-* #,##0_-;\-* #,##0_-;_-* &quot;-&quot;_-;_-@_-"/>
    <numFmt numFmtId="180" formatCode="0.0%"/>
    <numFmt numFmtId="181" formatCode="_(&quot;$&quot;* #,##0.00_);_(&quot;$&quot;* \(#,##0.00\);_(&quot;$&quot;* &quot;-&quot;??_);_(@_)"/>
    <numFmt numFmtId="182" formatCode="_-* #,##0.0000000000_-;\-* #,##0.0000000000_-;_-* &quot;-&quot;??_-;_-@_-"/>
    <numFmt numFmtId="183" formatCode="#,##0.00_ "/>
    <numFmt numFmtId="184" formatCode="#,##0.00\ &quot;FB&quot;;\-#,##0.00\ &quot;FB&quot;"/>
    <numFmt numFmtId="185" formatCode="_ &quot;\&quot;* #,##0.00_ ;_ &quot;\&quot;* &quot;\&quot;&quot;\&quot;&quot;\&quot;\-#,##0.00_ ;_ &quot;\&quot;* &quot;-&quot;??_ ;_ @_ "/>
    <numFmt numFmtId="186" formatCode="#,##0.0_);\(#,##0.0\)"/>
    <numFmt numFmtId="187" formatCode="_ [$€-2]* #,##0.00_ ;_ [$€-2]* \-#,##0.00_ ;_ [$€-2]* &quot;-&quot;??_ "/>
    <numFmt numFmtId="188" formatCode="&quot;\&quot;#,##0.00;[Red]&quot;\&quot;\-#,##0.00"/>
    <numFmt numFmtId="189" formatCode="_-&quot;$&quot;* #,##0.00_-;\-&quot;$&quot;* #,##0.00_-;_-&quot;$&quot;* &quot;-&quot;??_-;_-@_-"/>
    <numFmt numFmtId="190" formatCode="_-* #,##0.00_-;\-* #,##0.00_-;_-* &quot;-&quot;??_-;_-@_-"/>
    <numFmt numFmtId="191" formatCode="_-* #,##0.00\ _k_r_-;\-* #,##0.00\ _k_r_-;_-* &quot;-&quot;??\ _k_r_-;_-@_-"/>
    <numFmt numFmtId="192" formatCode="#,##0;[Red]\(#,##0\)"/>
    <numFmt numFmtId="193" formatCode="#.\ \ "/>
    <numFmt numFmtId="194" formatCode="_(&quot;$&quot;* #,##0_);_(&quot;$&quot;* \(#,##0\);_(&quot;$&quot;* &quot;-&quot;_);_(@_)"/>
    <numFmt numFmtId="195" formatCode="yyyy&quot;年&quot;m&quot;月&quot;d&quot;日&quot;;@"/>
    <numFmt numFmtId="19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7" formatCode="_-* #,##0.00\ _B_E_F_-;\-* #,##0.00\ _B_E_F_-;_-* &quot;-&quot;??\ _B_E_F_-;_-@_-"/>
    <numFmt numFmtId="198" formatCode="&quot;?#,##0;\-&quot;?#,##0"/>
    <numFmt numFmtId="199" formatCode="&quot;$&quot;#,##0_);\(&quot;$&quot;#,##0\)"/>
    <numFmt numFmtId="200" formatCode="##.\ \ "/>
    <numFmt numFmtId="201" formatCode="&quot;$&quot;#,##0;\-&quot;$&quot;#,##0"/>
    <numFmt numFmtId="202" formatCode="_(* #,##0.0000_);_(* \(#,##0.0000\);_(* &quot;-&quot;??_);_(@_)"/>
    <numFmt numFmtId="203" formatCode="0.00000&quot;  &quot;"/>
    <numFmt numFmtId="204" formatCode="mmmm\ d\,\ yyyy"/>
    <numFmt numFmtId="205" formatCode="#,##0.000000"/>
    <numFmt numFmtId="206" formatCode="\¥#,##0;\-\¥#,##0"/>
    <numFmt numFmtId="207" formatCode="&quot;\&quot;#,##0;[Red]&quot;\&quot;\-#,##0"/>
    <numFmt numFmtId="208" formatCode="&quot;\&quot;#,##0;[Red]&quot;\&quot;&quot;\&quot;\-#,##0"/>
    <numFmt numFmtId="209" formatCode="#,##0.00_);#,##0.00\)"/>
    <numFmt numFmtId="210" formatCode="_(* #,##0.0_);_(* \(#,##0.0\);_(* &quot;-&quot;_);_(@_)"/>
    <numFmt numFmtId="211" formatCode="\$#,##0.00;\(\$#,##0.00\)"/>
    <numFmt numFmtId="212" formatCode="&quot;$&quot;#,##0;[Red]&quot;$&quot;&quot;$&quot;&quot;$&quot;&quot;$&quot;&quot;$&quot;&quot;$&quot;&quot;$&quot;\-#,##0"/>
    <numFmt numFmtId="213" formatCode="_-&quot;$&quot;* #,##0_-;\-&quot;$&quot;* #,##0_-;_-&quot;$&quot;* &quot;-&quot;_-;_-@_-"/>
    <numFmt numFmtId="214" formatCode="#,##0.00\ &quot;FB&quot;;[Red]\-#,##0.00\ &quot;FB&quot;"/>
    <numFmt numFmtId="215" formatCode="_-* #,##0\¥_-;\-* #,##0\¥_-;_-* &quot;-&quot;\¥_-;_-@_-"/>
    <numFmt numFmtId="216" formatCode="\$#,##0;\(\$#,##0\)"/>
    <numFmt numFmtId="217" formatCode="0.0%;\(0.0%\)"/>
    <numFmt numFmtId="218" formatCode="0.00_);[Red]\(0.00\)"/>
    <numFmt numFmtId="219" formatCode="_-* #,##0\ _k_r_-;\-* #,##0\ _k_r_-;_-* &quot;-&quot;\ _k_r_-;_-@_-"/>
    <numFmt numFmtId="220" formatCode="&quot;$&quot;#,##0.00_);\(&quot;$&quot;#,##0.00\)"/>
    <numFmt numFmtId="221" formatCode="#,##0;\-#,##0;&quot;-&quot;"/>
    <numFmt numFmtId="222" formatCode="&quot;\&quot;#,##0.00;&quot;\&quot;&quot;\&quot;&quot;\&quot;&quot;\&quot;&quot;\&quot;&quot;\&quot;&quot;\&quot;&quot;\&quot;\-#,##0.00"/>
    <numFmt numFmtId="223" formatCode="#,##0\ &quot;FB&quot;;\-#,##0\ &quot;FB&quot;"/>
    <numFmt numFmtId="224" formatCode="&quot;\&quot;#,##0.00;[Red]&quot;\&quot;&quot;\&quot;&quot;\&quot;&quot;\&quot;&quot;\&quot;&quot;\&quot;\-#,##0.00"/>
    <numFmt numFmtId="225" formatCode="mm/dd/yy"/>
    <numFmt numFmtId="226" formatCode="#,##0.00_ ;[Red]\-#,##0.00\ "/>
    <numFmt numFmtId="227" formatCode="#,##0_ "/>
    <numFmt numFmtId="228" formatCode="#,##0_ ;[Red]\-#,##0\ "/>
    <numFmt numFmtId="229" formatCode="_(* #,##0.00_);_(* \(#,##0.00\);_(* &quot;-&quot;??_);_(@_)"/>
    <numFmt numFmtId="230" formatCode="_ * #,##0.00000000_ ;_ * \-#,##0.00000000_ ;_ * &quot;-&quot;????????_ ;_ @_ "/>
  </numFmts>
  <fonts count="80">
    <font>
      <sz val="12"/>
      <name val="宋体"/>
      <charset val="134"/>
    </font>
    <font>
      <sz val="2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b/>
      <sz val="9"/>
      <name val="宋体"/>
      <charset val="134"/>
    </font>
    <font>
      <sz val="9"/>
      <name val="Arial"/>
      <family val="2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color indexed="10"/>
      <name val="Times New Roman"/>
      <family val="1"/>
    </font>
    <font>
      <b/>
      <sz val="10"/>
      <name val="宋体"/>
      <charset val="134"/>
    </font>
    <font>
      <b/>
      <sz val="20"/>
      <color indexed="10"/>
      <name val="Times New Roman"/>
      <family val="1"/>
    </font>
    <font>
      <b/>
      <sz val="9"/>
      <color indexed="10"/>
      <name val="Times New Roman"/>
      <family val="1"/>
    </font>
    <font>
      <u/>
      <sz val="12"/>
      <color indexed="12"/>
      <name val="宋体"/>
      <charset val="134"/>
    </font>
    <font>
      <sz val="11"/>
      <color indexed="3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Helv"/>
      <family val="2"/>
    </font>
    <font>
      <sz val="10"/>
      <name val="Arial"/>
      <family val="2"/>
    </font>
    <font>
      <sz val="10"/>
      <name val="Helv"/>
      <family val="2"/>
    </font>
    <font>
      <sz val="12"/>
      <name val="宋体"/>
      <charset val="134"/>
    </font>
    <font>
      <sz val="10"/>
      <name val="Book Antiqua"/>
      <family val="1"/>
    </font>
    <font>
      <sz val="12"/>
      <color indexed="8"/>
      <name val="宋体"/>
      <charset val="134"/>
    </font>
    <font>
      <sz val="10"/>
      <color indexed="16"/>
      <name val="MS Serif"/>
      <family val="1"/>
    </font>
    <font>
      <sz val="8"/>
      <name val="Times New Roman"/>
      <family val="1"/>
    </font>
    <font>
      <sz val="12"/>
      <color indexed="9"/>
      <name val="宋体"/>
      <charset val="134"/>
    </font>
    <font>
      <b/>
      <sz val="10"/>
      <name val="Book Antiqua"/>
      <family val="1"/>
    </font>
    <font>
      <sz val="19"/>
      <color indexed="48"/>
      <name val="Arial"/>
      <family val="2"/>
    </font>
    <font>
      <sz val="12"/>
      <name val="Helv"/>
      <family val="2"/>
    </font>
    <font>
      <sz val="8"/>
      <name val="Arial"/>
      <family val="2"/>
    </font>
    <font>
      <b/>
      <sz val="8"/>
      <name val="MS Sans Serif"/>
      <family val="2"/>
    </font>
    <font>
      <sz val="10"/>
      <name val="MS Sans Serif"/>
      <family val="2"/>
    </font>
    <font>
      <sz val="11"/>
      <color indexed="26"/>
      <name val="宋体"/>
      <charset val="134"/>
    </font>
    <font>
      <sz val="10"/>
      <name val="Courier"/>
      <family val="3"/>
    </font>
    <font>
      <sz val="12"/>
      <color indexed="17"/>
      <name val="宋体"/>
      <charset val="134"/>
    </font>
    <font>
      <b/>
      <sz val="12"/>
      <name val="Helv"/>
      <family val="2"/>
    </font>
    <font>
      <b/>
      <sz val="11"/>
      <name val="Helv"/>
      <family val="2"/>
    </font>
    <font>
      <sz val="10"/>
      <name val="MS Serif"/>
      <family val="1"/>
    </font>
    <font>
      <b/>
      <sz val="12"/>
      <name val="宋体"/>
      <charset val="134"/>
    </font>
    <font>
      <b/>
      <sz val="8"/>
      <name val="Arial"/>
      <family val="2"/>
    </font>
    <font>
      <b/>
      <i/>
      <sz val="10"/>
      <name val="Times New Roman"/>
      <family val="1"/>
    </font>
    <font>
      <sz val="12"/>
      <color indexed="9"/>
      <name val="Helv"/>
      <family val="2"/>
    </font>
    <font>
      <b/>
      <sz val="13"/>
      <name val="Tms Rmn"/>
      <family val="1"/>
    </font>
    <font>
      <b/>
      <sz val="12"/>
      <color indexed="8"/>
      <name val="Arial"/>
      <family val="2"/>
    </font>
    <font>
      <sz val="8"/>
      <name val="Century Schoolbook"/>
      <family val="1"/>
    </font>
    <font>
      <b/>
      <sz val="12"/>
      <name val="Arial"/>
      <family val="2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0"/>
      <name val="MS Sans Serif"/>
      <family val="2"/>
    </font>
    <font>
      <b/>
      <sz val="10"/>
      <name val="Helv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8"/>
      <name val="Wingdings"/>
      <charset val="2"/>
    </font>
    <font>
      <u/>
      <sz val="8"/>
      <color indexed="12"/>
      <name val="Times New Roman"/>
      <family val="1"/>
    </font>
    <font>
      <sz val="8"/>
      <name val="MS Sans Serif"/>
      <family val="2"/>
    </font>
    <font>
      <sz val="7"/>
      <name val="Small Fonts"/>
      <family val="2"/>
    </font>
    <font>
      <sz val="10"/>
      <name val="Tms Rmn"/>
      <family val="1"/>
    </font>
    <font>
      <sz val="8"/>
      <color indexed="16"/>
      <name val="Century Schoolbook"/>
      <family val="1"/>
    </font>
    <font>
      <sz val="8"/>
      <name val="Helv"/>
      <family val="2"/>
    </font>
    <font>
      <b/>
      <sz val="18"/>
      <color indexed="62"/>
      <name val="宋体"/>
      <charset val="134"/>
    </font>
    <font>
      <sz val="10"/>
      <color indexed="10"/>
      <name val="Arial"/>
      <family val="2"/>
    </font>
    <font>
      <sz val="10"/>
      <name val="Arial Narrow"/>
      <family val="2"/>
    </font>
    <font>
      <sz val="11"/>
      <color indexed="2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0"/>
      <color indexed="12"/>
      <name val="宋体"/>
      <charset val="134"/>
    </font>
    <font>
      <sz val="12"/>
      <name val="바탕체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新細明體"/>
      <charset val="134"/>
    </font>
    <font>
      <b/>
      <sz val="9"/>
      <name val="Arial"/>
      <family val="2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9"/>
        <bgColor indexed="64"/>
      </patternFill>
    </fill>
    <fill>
      <patternFill patternType="gray0625">
        <fgColor indexed="10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darkVertical"/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gray125"/>
    </fill>
    <fill>
      <patternFill patternType="solid">
        <fgColor indexed="18"/>
        <bgColor indexed="64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192">
    <xf numFmtId="0" fontId="0" fillId="0" borderId="0"/>
    <xf numFmtId="0" fontId="17" fillId="8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22" fillId="10" borderId="19" applyNumberFormat="0" applyProtection="0">
      <alignment horizontal="left" vertical="center" indent="1"/>
    </xf>
    <xf numFmtId="0" fontId="18" fillId="0" borderId="0"/>
    <xf numFmtId="0" fontId="30" fillId="0" borderId="0">
      <alignment horizontal="center" wrapText="1"/>
      <protection locked="0"/>
    </xf>
    <xf numFmtId="0" fontId="3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5" fillId="0" borderId="0"/>
    <xf numFmtId="0" fontId="28" fillId="14" borderId="0" applyNumberFormat="0" applyBorder="0" applyAlignment="0" applyProtection="0"/>
    <xf numFmtId="0" fontId="25" fillId="0" borderId="0"/>
    <xf numFmtId="212" fontId="24" fillId="0" borderId="0"/>
    <xf numFmtId="204" fontId="24" fillId="0" borderId="0" applyFill="0" applyBorder="0" applyAlignment="0"/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94" fontId="24" fillId="0" borderId="0" applyFont="0" applyFill="0" applyBorder="0" applyAlignment="0" applyProtection="0"/>
    <xf numFmtId="0" fontId="19" fillId="19" borderId="20" applyNumberFormat="0" applyProtection="0">
      <alignment horizontal="left" vertical="center" indent="1"/>
    </xf>
    <xf numFmtId="0" fontId="25" fillId="0" borderId="0"/>
    <xf numFmtId="0" fontId="28" fillId="1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/>
    <xf numFmtId="9" fontId="20" fillId="0" borderId="0" applyFont="0" applyFill="0" applyBorder="0" applyAlignment="0" applyProtection="0"/>
    <xf numFmtId="0" fontId="22" fillId="11" borderId="19" applyNumberFormat="0" applyProtection="0">
      <alignment horizontal="right" vertical="center"/>
    </xf>
    <xf numFmtId="0" fontId="25" fillId="0" borderId="0"/>
    <xf numFmtId="0" fontId="2" fillId="0" borderId="0">
      <alignment horizontal="left"/>
    </xf>
    <xf numFmtId="217" fontId="25" fillId="0" borderId="0" applyFill="0" applyBorder="0" applyAlignment="0"/>
    <xf numFmtId="0" fontId="16" fillId="7" borderId="0" applyNumberFormat="0" applyBorder="0" applyAlignment="0" applyProtection="0">
      <alignment vertical="center"/>
    </xf>
    <xf numFmtId="0" fontId="29" fillId="0" borderId="0" applyNumberFormat="0" applyAlignment="0">
      <alignment horizontal="left"/>
    </xf>
    <xf numFmtId="0" fontId="31" fillId="20" borderId="0" applyNumberFormat="0" applyBorder="0" applyAlignment="0" applyProtection="0"/>
    <xf numFmtId="0" fontId="26" fillId="0" borderId="0">
      <alignment vertical="center"/>
    </xf>
    <xf numFmtId="181" fontId="25" fillId="0" borderId="0" applyFill="0" applyBorder="0" applyAlignment="0"/>
    <xf numFmtId="4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31" fillId="20" borderId="0" applyNumberFormat="0" applyBorder="0" applyAlignment="0" applyProtection="0"/>
    <xf numFmtId="0" fontId="22" fillId="0" borderId="0">
      <alignment vertical="top"/>
    </xf>
    <xf numFmtId="0" fontId="31" fillId="2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217" fontId="25" fillId="0" borderId="0" applyFill="0" applyBorder="0" applyAlignment="0"/>
    <xf numFmtId="194" fontId="20" fillId="0" borderId="0" applyFont="0" applyFill="0" applyBorder="0" applyAlignment="0" applyProtection="0"/>
    <xf numFmtId="0" fontId="26" fillId="0" borderId="0"/>
    <xf numFmtId="0" fontId="36" fillId="0" borderId="21">
      <alignment horizontal="center"/>
    </xf>
    <xf numFmtId="181" fontId="25" fillId="0" borderId="0" applyFill="0" applyBorder="0" applyAlignment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200" fontId="27" fillId="0" borderId="0"/>
    <xf numFmtId="0" fontId="24" fillId="0" borderId="0"/>
    <xf numFmtId="0" fontId="22" fillId="0" borderId="0">
      <alignment vertical="top"/>
    </xf>
    <xf numFmtId="0" fontId="17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/>
    <xf numFmtId="0" fontId="25" fillId="0" borderId="0"/>
    <xf numFmtId="181" fontId="25" fillId="0" borderId="0" applyFill="0" applyBorder="0" applyAlignment="0"/>
    <xf numFmtId="212" fontId="24" fillId="0" borderId="0"/>
    <xf numFmtId="0" fontId="16" fillId="7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/>
    <xf numFmtId="0" fontId="25" fillId="0" borderId="0"/>
    <xf numFmtId="212" fontId="24" fillId="0" borderId="0"/>
    <xf numFmtId="0" fontId="17" fillId="8" borderId="0" applyNumberFormat="0" applyBorder="0" applyAlignment="0" applyProtection="0">
      <alignment vertical="center"/>
    </xf>
    <xf numFmtId="212" fontId="24" fillId="0" borderId="0"/>
    <xf numFmtId="0" fontId="16" fillId="7" borderId="0" applyNumberFormat="0" applyBorder="0" applyAlignment="0" applyProtection="0">
      <alignment vertical="center"/>
    </xf>
    <xf numFmtId="0" fontId="22" fillId="0" borderId="0">
      <alignment vertical="top"/>
    </xf>
    <xf numFmtId="0" fontId="28" fillId="10" borderId="0" applyNumberFormat="0" applyBorder="0" applyAlignment="0" applyProtection="0"/>
    <xf numFmtId="41" fontId="20" fillId="0" borderId="0" applyFont="0" applyFill="0" applyBorder="0" applyAlignment="0" applyProtection="0"/>
    <xf numFmtId="0" fontId="28" fillId="14" borderId="0" applyNumberFormat="0" applyBorder="0" applyAlignment="0" applyProtection="0"/>
    <xf numFmtId="0" fontId="22" fillId="26" borderId="19" applyNumberFormat="0" applyProtection="0">
      <alignment horizontal="left" vertical="center" indent="1"/>
    </xf>
    <xf numFmtId="0" fontId="28" fillId="14" borderId="0" applyNumberFormat="0" applyBorder="0" applyAlignment="0" applyProtection="0"/>
    <xf numFmtId="0" fontId="19" fillId="9" borderId="19" applyNumberFormat="0" applyProtection="0">
      <alignment horizontal="left" vertical="center" indent="1"/>
    </xf>
    <xf numFmtId="0" fontId="20" fillId="0" borderId="0" applyNumberFormat="0" applyFont="0" applyFill="0" applyBorder="0" applyAlignment="0" applyProtection="0">
      <alignment horizontal="left"/>
    </xf>
    <xf numFmtId="0" fontId="17" fillId="8" borderId="0" applyNumberFormat="0" applyBorder="0" applyAlignment="0" applyProtection="0">
      <alignment vertical="center"/>
    </xf>
    <xf numFmtId="215" fontId="20" fillId="0" borderId="0" applyFont="0" applyFill="0" applyBorder="0" applyAlignment="0" applyProtection="0"/>
    <xf numFmtId="0" fontId="25" fillId="0" borderId="0"/>
    <xf numFmtId="0" fontId="22" fillId="0" borderId="0">
      <alignment vertical="top"/>
    </xf>
    <xf numFmtId="0" fontId="28" fillId="14" borderId="0" applyNumberFormat="0" applyBorder="0" applyAlignment="0" applyProtection="0"/>
    <xf numFmtId="0" fontId="38" fillId="22" borderId="0" applyNumberFormat="0" applyBorder="0" applyAlignment="0" applyProtection="0">
      <alignment vertical="center"/>
    </xf>
    <xf numFmtId="205" fontId="24" fillId="0" borderId="0">
      <protection locked="0"/>
    </xf>
    <xf numFmtId="0" fontId="24" fillId="23" borderId="19" applyNumberFormat="0" applyProtection="0">
      <alignment horizontal="left" vertical="top" indent="1"/>
    </xf>
    <xf numFmtId="0" fontId="28" fillId="14" borderId="0" applyNumberFormat="0" applyBorder="0" applyAlignment="0" applyProtection="0"/>
    <xf numFmtId="179" fontId="20" fillId="0" borderId="0" applyFont="0" applyFill="0" applyBorder="0" applyAlignment="0" applyProtection="0"/>
    <xf numFmtId="205" fontId="24" fillId="0" borderId="0">
      <protection locked="0"/>
    </xf>
    <xf numFmtId="0" fontId="28" fillId="10" borderId="0" applyNumberFormat="0" applyBorder="0" applyAlignment="0" applyProtection="0"/>
    <xf numFmtId="0" fontId="22" fillId="0" borderId="0">
      <alignment vertical="top"/>
    </xf>
    <xf numFmtId="0" fontId="42" fillId="0" borderId="0"/>
    <xf numFmtId="0" fontId="2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12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25" fillId="0" borderId="0"/>
    <xf numFmtId="0" fontId="28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5" fillId="0" borderId="0"/>
    <xf numFmtId="0" fontId="7" fillId="0" borderId="0"/>
    <xf numFmtId="212" fontId="24" fillId="0" borderId="0"/>
    <xf numFmtId="0" fontId="22" fillId="0" borderId="0">
      <alignment vertical="top"/>
    </xf>
    <xf numFmtId="0" fontId="25" fillId="0" borderId="0"/>
    <xf numFmtId="0" fontId="17" fillId="8" borderId="0" applyNumberFormat="0" applyBorder="0" applyAlignment="0" applyProtection="0">
      <alignment vertical="center"/>
    </xf>
    <xf numFmtId="0" fontId="25" fillId="0" borderId="0"/>
    <xf numFmtId="0" fontId="17" fillId="8" borderId="0" applyNumberFormat="0" applyBorder="0" applyAlignment="0" applyProtection="0">
      <alignment vertical="center"/>
    </xf>
    <xf numFmtId="0" fontId="25" fillId="0" borderId="0"/>
    <xf numFmtId="223" fontId="20" fillId="0" borderId="0" applyFont="0" applyFill="0" applyBorder="0" applyAlignment="0" applyProtection="0"/>
    <xf numFmtId="212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7" fillId="8" borderId="0" applyNumberFormat="0" applyBorder="0" applyAlignment="0" applyProtection="0">
      <alignment vertical="center"/>
    </xf>
    <xf numFmtId="0" fontId="22" fillId="0" borderId="0">
      <alignment vertical="top"/>
    </xf>
    <xf numFmtId="0" fontId="3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>
      <alignment vertical="top"/>
    </xf>
    <xf numFmtId="39" fontId="20" fillId="0" borderId="0" applyFont="0" applyFill="0" applyBorder="0" applyAlignment="0" applyProtection="0"/>
    <xf numFmtId="0" fontId="22" fillId="0" borderId="0">
      <alignment vertical="top"/>
    </xf>
    <xf numFmtId="181" fontId="24" fillId="0" borderId="0" applyFont="0" applyFill="0" applyBorder="0" applyAlignment="0" applyProtection="0"/>
    <xf numFmtId="0" fontId="22" fillId="0" borderId="0">
      <alignment vertical="top"/>
    </xf>
    <xf numFmtId="0" fontId="16" fillId="6" borderId="0" applyNumberFormat="0" applyBorder="0" applyAlignment="0" applyProtection="0">
      <alignment vertical="center"/>
    </xf>
    <xf numFmtId="0" fontId="22" fillId="0" borderId="0">
      <alignment vertical="top"/>
    </xf>
    <xf numFmtId="221" fontId="22" fillId="0" borderId="0" applyFill="0" applyBorder="0" applyAlignment="0"/>
    <xf numFmtId="0" fontId="44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25" fillId="0" borderId="0"/>
    <xf numFmtId="0" fontId="25" fillId="0" borderId="0"/>
    <xf numFmtId="0" fontId="31" fillId="14" borderId="0" applyNumberFormat="0" applyBorder="0" applyAlignment="0" applyProtection="0"/>
    <xf numFmtId="0" fontId="25" fillId="0" borderId="0"/>
    <xf numFmtId="212" fontId="24" fillId="0" borderId="0"/>
    <xf numFmtId="0" fontId="31" fillId="28" borderId="0" applyNumberFormat="0" applyBorder="0" applyAlignment="0" applyProtection="0"/>
    <xf numFmtId="0" fontId="1" fillId="0" borderId="0"/>
    <xf numFmtId="38" fontId="35" fillId="14" borderId="0" applyNumberFormat="0" applyBorder="0" applyAlignment="0" applyProtection="0"/>
    <xf numFmtId="0" fontId="45" fillId="0" borderId="4">
      <alignment horizontal="center"/>
    </xf>
    <xf numFmtId="182" fontId="20" fillId="0" borderId="0" applyFont="0" applyFill="0" applyBorder="0" applyAlignment="0" applyProtection="0"/>
    <xf numFmtId="212" fontId="24" fillId="0" borderId="0"/>
    <xf numFmtId="0" fontId="38" fillId="30" borderId="0" applyNumberFormat="0" applyBorder="0" applyAlignment="0" applyProtection="0">
      <alignment vertical="center"/>
    </xf>
    <xf numFmtId="18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212" fontId="24" fillId="0" borderId="0"/>
    <xf numFmtId="182" fontId="20" fillId="0" borderId="0" applyFont="0" applyFill="0" applyBorder="0" applyAlignment="0" applyProtection="0"/>
    <xf numFmtId="0" fontId="20" fillId="0" borderId="0"/>
    <xf numFmtId="0" fontId="40" fillId="7" borderId="0" applyNumberFormat="0" applyBorder="0" applyAlignment="0" applyProtection="0"/>
    <xf numFmtId="187" fontId="20" fillId="0" borderId="0" applyFont="0" applyFill="0" applyBorder="0" applyAlignment="0" applyProtection="0"/>
    <xf numFmtId="212" fontId="24" fillId="0" borderId="0"/>
    <xf numFmtId="182" fontId="20" fillId="0" borderId="0" applyFont="0" applyFill="0" applyBorder="0" applyAlignment="0" applyProtection="0"/>
    <xf numFmtId="0" fontId="28" fillId="12" borderId="0" applyNumberFormat="0" applyBorder="0" applyAlignment="0" applyProtection="0"/>
    <xf numFmtId="0" fontId="26" fillId="0" borderId="0"/>
    <xf numFmtId="0" fontId="15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/>
    <xf numFmtId="10" fontId="20" fillId="0" borderId="0" applyFont="0" applyFill="0" applyBorder="0" applyAlignment="0" applyProtection="0"/>
    <xf numFmtId="0" fontId="31" fillId="17" borderId="0" applyNumberFormat="0" applyBorder="0" applyAlignment="0" applyProtection="0"/>
    <xf numFmtId="206" fontId="26" fillId="0" borderId="0" applyFont="0" applyFill="0" applyBorder="0" applyAlignment="0" applyProtection="0"/>
    <xf numFmtId="0" fontId="31" fillId="17" borderId="0" applyNumberFormat="0" applyBorder="0" applyAlignment="0" applyProtection="0"/>
    <xf numFmtId="206" fontId="20" fillId="0" borderId="0" applyFont="0" applyFill="0" applyBorder="0" applyAlignment="0" applyProtection="0"/>
    <xf numFmtId="0" fontId="31" fillId="17" borderId="0" applyNumberFormat="0" applyBorder="0" applyAlignment="0" applyProtection="0"/>
    <xf numFmtId="206" fontId="20" fillId="0" borderId="0" applyFont="0" applyFill="0" applyBorder="0" applyAlignment="0" applyProtection="0"/>
    <xf numFmtId="0" fontId="31" fillId="17" borderId="0" applyNumberFormat="0" applyBorder="0" applyAlignment="0" applyProtection="0"/>
    <xf numFmtId="206" fontId="20" fillId="0" borderId="0" applyFont="0" applyFill="0" applyBorder="0" applyAlignment="0" applyProtection="0"/>
    <xf numFmtId="0" fontId="31" fillId="17" borderId="0" applyNumberFormat="0" applyBorder="0" applyAlignment="0" applyProtection="0"/>
    <xf numFmtId="206" fontId="20" fillId="0" borderId="0" applyFont="0" applyFill="0" applyBorder="0" applyAlignment="0" applyProtection="0"/>
    <xf numFmtId="0" fontId="27" fillId="0" borderId="10">
      <alignment horizontal="center"/>
    </xf>
    <xf numFmtId="0" fontId="32" fillId="0" borderId="0"/>
    <xf numFmtId="0" fontId="31" fillId="24" borderId="0" applyNumberFormat="0" applyBorder="0" applyAlignment="0" applyProtection="0"/>
    <xf numFmtId="0" fontId="28" fillId="15" borderId="0" applyNumberFormat="0" applyBorder="0" applyAlignment="0" applyProtection="0"/>
    <xf numFmtId="0" fontId="32" fillId="0" borderId="21" applyFill="0">
      <alignment horizontal="center"/>
      <protection locked="0"/>
    </xf>
    <xf numFmtId="186" fontId="47" fillId="31" borderId="0"/>
    <xf numFmtId="0" fontId="27" fillId="0" borderId="0" applyFill="0">
      <alignment horizontal="center"/>
      <protection locked="0"/>
    </xf>
    <xf numFmtId="0" fontId="28" fillId="14" borderId="0" applyNumberFormat="0" applyBorder="0" applyAlignment="0" applyProtection="0"/>
    <xf numFmtId="0" fontId="27" fillId="16" borderId="0"/>
    <xf numFmtId="0" fontId="27" fillId="0" borderId="0">
      <protection locked="0"/>
    </xf>
    <xf numFmtId="191" fontId="20" fillId="0" borderId="0" applyFont="0" applyFill="0" applyBorder="0" applyAlignment="0" applyProtection="0"/>
    <xf numFmtId="0" fontId="27" fillId="0" borderId="0"/>
    <xf numFmtId="193" fontId="27" fillId="0" borderId="0"/>
    <xf numFmtId="0" fontId="32" fillId="29" borderId="0">
      <alignment horizontal="right"/>
    </xf>
    <xf numFmtId="0" fontId="27" fillId="0" borderId="0"/>
    <xf numFmtId="0" fontId="3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35" fillId="5" borderId="10"/>
    <xf numFmtId="0" fontId="17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43" fontId="20" fillId="0" borderId="0" applyFont="0" applyFill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8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31" fillId="24" borderId="0" applyNumberFormat="0" applyBorder="0" applyAlignment="0" applyProtection="0"/>
    <xf numFmtId="212" fontId="24" fillId="0" borderId="0"/>
    <xf numFmtId="0" fontId="28" fillId="10" borderId="0" applyNumberFormat="0" applyBorder="0" applyAlignment="0" applyProtection="0"/>
    <xf numFmtId="0" fontId="31" fillId="24" borderId="0" applyNumberFormat="0" applyBorder="0" applyAlignment="0" applyProtection="0"/>
    <xf numFmtId="212" fontId="24" fillId="0" borderId="0"/>
    <xf numFmtId="0" fontId="28" fillId="1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3" borderId="0" applyNumberFormat="0" applyBorder="0" applyAlignment="0" applyProtection="0"/>
    <xf numFmtId="0" fontId="49" fillId="13" borderId="0" applyNumberFormat="0" applyProtection="0">
      <alignment horizontal="left" vertical="center" indent="1"/>
    </xf>
    <xf numFmtId="0" fontId="36" fillId="0" borderId="0">
      <alignment horizont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205" fontId="24" fillId="0" borderId="0">
      <protection locked="0"/>
    </xf>
    <xf numFmtId="0" fontId="9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4" fontId="50" fillId="0" borderId="0">
      <alignment horizontal="right"/>
    </xf>
    <xf numFmtId="0" fontId="28" fillId="10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32" borderId="0" applyNumberFormat="0" applyBorder="0" applyAlignment="0" applyProtection="0"/>
    <xf numFmtId="40" fontId="23" fillId="0" borderId="0" applyBorder="0">
      <alignment horizontal="right"/>
    </xf>
    <xf numFmtId="0" fontId="1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8" fillId="12" borderId="0" applyNumberFormat="0" applyBorder="0" applyAlignment="0" applyProtection="0"/>
    <xf numFmtId="0" fontId="31" fillId="21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8" fillId="1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8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20" fillId="0" borderId="0" applyFont="0" applyFill="0" applyBorder="0" applyAlignment="0" applyProtection="0"/>
    <xf numFmtId="212" fontId="24" fillId="0" borderId="0"/>
    <xf numFmtId="0" fontId="31" fillId="28" borderId="0" applyNumberFormat="0" applyBorder="0" applyAlignment="0" applyProtection="0"/>
    <xf numFmtId="0" fontId="28" fillId="10" borderId="0" applyNumberFormat="0" applyBorder="0" applyAlignment="0" applyProtection="0"/>
    <xf numFmtId="212" fontId="24" fillId="0" borderId="0"/>
    <xf numFmtId="0" fontId="28" fillId="10" borderId="0" applyNumberFormat="0" applyBorder="0" applyAlignment="0" applyProtection="0"/>
    <xf numFmtId="0" fontId="31" fillId="14" borderId="0" applyNumberFormat="0" applyBorder="0" applyAlignment="0" applyProtection="0"/>
    <xf numFmtId="0" fontId="28" fillId="7" borderId="0" applyNumberFormat="0" applyBorder="0" applyAlignment="0" applyProtection="0"/>
    <xf numFmtId="0" fontId="31" fillId="14" borderId="0" applyNumberFormat="0" applyBorder="0" applyAlignment="0" applyProtection="0"/>
    <xf numFmtId="0" fontId="28" fillId="7" borderId="0" applyNumberFormat="0" applyBorder="0" applyAlignment="0" applyProtection="0"/>
    <xf numFmtId="0" fontId="54" fillId="0" borderId="21">
      <alignment horizontal="center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28" fillId="15" borderId="0" applyNumberFormat="0" applyBorder="0" applyAlignment="0" applyProtection="0"/>
    <xf numFmtId="0" fontId="31" fillId="14" borderId="0" applyNumberFormat="0" applyBorder="0" applyAlignment="0" applyProtection="0"/>
    <xf numFmtId="0" fontId="28" fillId="15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7" fillId="0" borderId="0"/>
    <xf numFmtId="205" fontId="24" fillId="0" borderId="24">
      <protection locked="0"/>
    </xf>
    <xf numFmtId="186" fontId="25" fillId="0" borderId="0" applyFill="0" applyBorder="0" applyAlignment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3" borderId="0" applyNumberFormat="0" applyBorder="0" applyAlignment="0" applyProtection="0"/>
    <xf numFmtId="212" fontId="24" fillId="0" borderId="0"/>
    <xf numFmtId="0" fontId="28" fillId="12" borderId="0" applyNumberFormat="0" applyBorder="0" applyAlignment="0" applyProtection="0"/>
    <xf numFmtId="186" fontId="25" fillId="0" borderId="0" applyFill="0" applyBorder="0" applyAlignment="0"/>
    <xf numFmtId="0" fontId="1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52" fillId="32" borderId="0" applyNumberFormat="0" applyBorder="0" applyAlignment="0" applyProtection="0"/>
    <xf numFmtId="0" fontId="41" fillId="0" borderId="0">
      <alignment horizontal="left"/>
    </xf>
    <xf numFmtId="0" fontId="28" fillId="12" borderId="0" applyNumberFormat="0" applyBorder="0" applyAlignment="0" applyProtection="0"/>
    <xf numFmtId="186" fontId="25" fillId="0" borderId="0" applyFill="0" applyBorder="0" applyAlignment="0"/>
    <xf numFmtId="0" fontId="22" fillId="30" borderId="19" applyNumberFormat="0" applyProtection="0">
      <alignment horizontal="right" vertical="center"/>
    </xf>
    <xf numFmtId="0" fontId="16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2" fillId="23" borderId="0" applyNumberFormat="0" applyProtection="0">
      <alignment horizontal="left" vertical="center" indent="1"/>
    </xf>
    <xf numFmtId="0" fontId="28" fillId="14" borderId="0" applyNumberFormat="0" applyBorder="0" applyAlignment="0" applyProtection="0"/>
    <xf numFmtId="0" fontId="9" fillId="0" borderId="0"/>
    <xf numFmtId="194" fontId="20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31" fillId="14" borderId="0" applyNumberFormat="0" applyBorder="0" applyAlignment="0" applyProtection="0"/>
    <xf numFmtId="0" fontId="28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46" fillId="0" borderId="0">
      <alignment horizontal="left"/>
    </xf>
    <xf numFmtId="0" fontId="21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28" borderId="0" applyNumberFormat="0" applyBorder="0" applyAlignment="0" applyProtection="0"/>
    <xf numFmtId="0" fontId="28" fillId="15" borderId="0" applyNumberFormat="0" applyBorder="0" applyAlignment="0" applyProtection="0"/>
    <xf numFmtId="0" fontId="56" fillId="23" borderId="19" applyNumberFormat="0" applyProtection="0">
      <alignment horizontal="right" vertical="center"/>
    </xf>
    <xf numFmtId="0" fontId="57" fillId="9" borderId="19" applyNumberFormat="0" applyProtection="0">
      <alignment vertical="center"/>
    </xf>
    <xf numFmtId="181" fontId="25" fillId="0" borderId="0" applyFill="0" applyBorder="0" applyAlignment="0"/>
    <xf numFmtId="192" fontId="24" fillId="0" borderId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8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52" fillId="3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181" fontId="25" fillId="0" borderId="0" applyFill="0" applyBorder="0" applyAlignment="0"/>
    <xf numFmtId="0" fontId="38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4" fillId="26" borderId="19" applyNumberFormat="0" applyProtection="0">
      <alignment horizontal="left" vertical="top" indent="1"/>
    </xf>
    <xf numFmtId="0" fontId="31" fillId="24" borderId="0" applyNumberFormat="0" applyBorder="0" applyAlignment="0" applyProtection="0"/>
    <xf numFmtId="212" fontId="24" fillId="0" borderId="0"/>
    <xf numFmtId="0" fontId="55" fillId="0" borderId="0"/>
    <xf numFmtId="0" fontId="31" fillId="28" borderId="0" applyNumberFormat="0" applyBorder="0" applyAlignment="0" applyProtection="0"/>
    <xf numFmtId="212" fontId="24" fillId="0" borderId="0"/>
    <xf numFmtId="0" fontId="38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28" fillId="2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" fillId="0" borderId="0">
      <alignment horizontal="center"/>
    </xf>
    <xf numFmtId="221" fontId="22" fillId="0" borderId="0" applyFill="0" applyBorder="0" applyAlignment="0"/>
    <xf numFmtId="0" fontId="28" fillId="25" borderId="0" applyNumberFormat="0" applyBorder="0" applyAlignment="0" applyProtection="0"/>
    <xf numFmtId="0" fontId="7" fillId="0" borderId="0"/>
    <xf numFmtId="41" fontId="24" fillId="0" borderId="0" applyFont="0" applyFill="0" applyBorder="0" applyAlignment="0" applyProtection="0"/>
    <xf numFmtId="221" fontId="22" fillId="0" borderId="0" applyFill="0" applyBorder="0" applyAlignment="0"/>
    <xf numFmtId="0" fontId="28" fillId="2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2" fillId="23" borderId="19" applyNumberFormat="0" applyProtection="0">
      <alignment horizontal="right" vertical="center"/>
    </xf>
    <xf numFmtId="0" fontId="19" fillId="9" borderId="19" applyNumberFormat="0" applyProtection="0">
      <alignment vertical="center"/>
    </xf>
    <xf numFmtId="0" fontId="31" fillId="25" borderId="0" applyNumberFormat="0" applyBorder="0" applyAlignment="0" applyProtection="0"/>
    <xf numFmtId="0" fontId="22" fillId="35" borderId="19" applyNumberFormat="0" applyProtection="0">
      <alignment horizontal="right" vertical="center"/>
    </xf>
    <xf numFmtId="0" fontId="16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22" fillId="36" borderId="19" applyNumberFormat="0" applyProtection="0">
      <alignment horizontal="right" vertical="center"/>
    </xf>
    <xf numFmtId="0" fontId="31" fillId="2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53" fillId="8" borderId="0" applyNumberFormat="0" applyBorder="0" applyAlignment="0" applyProtection="0"/>
    <xf numFmtId="0" fontId="31" fillId="25" borderId="0" applyNumberFormat="0" applyBorder="0" applyAlignment="0" applyProtection="0"/>
    <xf numFmtId="198" fontId="20" fillId="0" borderId="0" applyFont="0" applyFill="0" applyBorder="0" applyAlignment="0" applyProtection="0"/>
    <xf numFmtId="210" fontId="26" fillId="0" borderId="0" applyFill="0" applyBorder="0" applyAlignment="0"/>
    <xf numFmtId="0" fontId="20" fillId="0" borderId="0" applyFont="0" applyFill="0" applyBorder="0" applyAlignment="0" applyProtection="0"/>
    <xf numFmtId="221" fontId="22" fillId="0" borderId="0" applyFill="0" applyBorder="0" applyAlignment="0"/>
    <xf numFmtId="186" fontId="25" fillId="0" borderId="0" applyFill="0" applyBorder="0" applyAlignment="0"/>
    <xf numFmtId="202" fontId="25" fillId="0" borderId="0" applyFill="0" applyBorder="0" applyAlignment="0"/>
    <xf numFmtId="223" fontId="24" fillId="0" borderId="0" applyFill="0" applyBorder="0" applyAlignment="0"/>
    <xf numFmtId="205" fontId="24" fillId="0" borderId="0">
      <protection locked="0"/>
    </xf>
    <xf numFmtId="217" fontId="25" fillId="0" borderId="0" applyFill="0" applyBorder="0" applyAlignment="0"/>
    <xf numFmtId="9" fontId="20" fillId="0" borderId="0" applyFont="0" applyFill="0" applyBorder="0" applyAlignment="0" applyProtection="0"/>
    <xf numFmtId="186" fontId="25" fillId="0" borderId="0" applyFill="0" applyBorder="0" applyAlignment="0"/>
    <xf numFmtId="0" fontId="48" fillId="0" borderId="22" applyNumberFormat="0" applyFill="0" applyProtection="0">
      <alignment horizontal="center"/>
    </xf>
    <xf numFmtId="212" fontId="24" fillId="0" borderId="0"/>
    <xf numFmtId="4" fontId="2" fillId="0" borderId="0">
      <alignment horizontal="right"/>
    </xf>
    <xf numFmtId="212" fontId="24" fillId="0" borderId="0"/>
    <xf numFmtId="212" fontId="24" fillId="0" borderId="0"/>
    <xf numFmtId="0" fontId="40" fillId="7" borderId="0" applyNumberFormat="0" applyBorder="0" applyAlignment="0" applyProtection="0"/>
    <xf numFmtId="187" fontId="20" fillId="0" borderId="0" applyFont="0" applyFill="0" applyBorder="0" applyAlignment="0" applyProtection="0"/>
    <xf numFmtId="212" fontId="24" fillId="0" borderId="0"/>
    <xf numFmtId="0" fontId="16" fillId="6" borderId="0" applyNumberFormat="0" applyBorder="0" applyAlignment="0" applyProtection="0">
      <alignment vertical="center"/>
    </xf>
    <xf numFmtId="212" fontId="24" fillId="0" borderId="0"/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212" fontId="24" fillId="0" borderId="0"/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212" fontId="24" fillId="0" borderId="0"/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212" fontId="24" fillId="0" borderId="0"/>
    <xf numFmtId="212" fontId="24" fillId="0" borderId="0"/>
    <xf numFmtId="43" fontId="2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212" fontId="24" fillId="0" borderId="0"/>
    <xf numFmtId="212" fontId="24" fillId="0" borderId="0"/>
    <xf numFmtId="0" fontId="16" fillId="6" borderId="0" applyNumberFormat="0" applyBorder="0" applyAlignment="0" applyProtection="0">
      <alignment vertical="center"/>
    </xf>
    <xf numFmtId="212" fontId="24" fillId="0" borderId="0"/>
    <xf numFmtId="212" fontId="24" fillId="0" borderId="0"/>
    <xf numFmtId="0" fontId="17" fillId="8" borderId="0" applyNumberFormat="0" applyBorder="0" applyAlignment="0" applyProtection="0">
      <alignment vertical="center"/>
    </xf>
    <xf numFmtId="212" fontId="24" fillId="0" borderId="0"/>
    <xf numFmtId="212" fontId="24" fillId="0" borderId="0"/>
    <xf numFmtId="203" fontId="20" fillId="0" borderId="0" applyFont="0" applyFill="0" applyBorder="0" applyAlignment="0" applyProtection="0"/>
    <xf numFmtId="212" fontId="24" fillId="0" borderId="0"/>
    <xf numFmtId="212" fontId="24" fillId="0" borderId="0"/>
    <xf numFmtId="212" fontId="24" fillId="0" borderId="0"/>
    <xf numFmtId="224" fontId="20" fillId="0" borderId="0" applyFont="0" applyFill="0" applyBorder="0" applyAlignment="0" applyProtection="0"/>
    <xf numFmtId="0" fontId="38" fillId="22" borderId="0" applyNumberFormat="0" applyBorder="0" applyAlignment="0" applyProtection="0">
      <alignment vertical="center"/>
    </xf>
    <xf numFmtId="212" fontId="24" fillId="0" borderId="0"/>
    <xf numFmtId="212" fontId="24" fillId="0" borderId="0"/>
    <xf numFmtId="0" fontId="58" fillId="34" borderId="0" applyNumberFormat="0" applyFont="0" applyBorder="0" applyAlignment="0">
      <alignment horizontal="center"/>
    </xf>
    <xf numFmtId="212" fontId="24" fillId="0" borderId="0"/>
    <xf numFmtId="0" fontId="16" fillId="7" borderId="0" applyNumberFormat="0" applyBorder="0" applyAlignment="0" applyProtection="0">
      <alignment vertical="center"/>
    </xf>
    <xf numFmtId="212" fontId="24" fillId="0" borderId="0"/>
    <xf numFmtId="205" fontId="24" fillId="0" borderId="0">
      <protection locked="0"/>
    </xf>
    <xf numFmtId="212" fontId="24" fillId="0" borderId="0"/>
    <xf numFmtId="181" fontId="2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21" fillId="0" borderId="0"/>
    <xf numFmtId="3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1" fontId="25" fillId="0" borderId="0" applyFill="0" applyBorder="0" applyAlignment="0"/>
    <xf numFmtId="15" fontId="37" fillId="0" borderId="0"/>
    <xf numFmtId="0" fontId="2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10" borderId="19" applyNumberFormat="0" applyProtection="0">
      <alignment horizontal="left" vertical="top" indent="1"/>
    </xf>
    <xf numFmtId="0" fontId="15" fillId="6" borderId="0" applyNumberFormat="0" applyBorder="0" applyAlignment="0" applyProtection="0">
      <alignment vertical="center"/>
    </xf>
    <xf numFmtId="0" fontId="43" fillId="0" borderId="0" applyNumberFormat="0" applyAlignment="0">
      <alignment horizontal="left"/>
    </xf>
    <xf numFmtId="9" fontId="20" fillId="0" borderId="0" applyFont="0" applyFill="0" applyBorder="0" applyAlignment="0" applyProtection="0">
      <alignment vertical="center"/>
    </xf>
    <xf numFmtId="0" fontId="39" fillId="0" borderId="0" applyNumberFormat="0" applyAlignment="0"/>
    <xf numFmtId="0" fontId="38" fillId="22" borderId="0" applyNumberFormat="0" applyBorder="0" applyAlignment="0" applyProtection="0">
      <alignment vertical="center"/>
    </xf>
    <xf numFmtId="186" fontId="20" fillId="0" borderId="0" applyFont="0" applyFill="0" applyBorder="0" applyAlignment="0" applyProtection="0"/>
    <xf numFmtId="0" fontId="53" fillId="8" borderId="0" applyNumberFormat="0" applyBorder="0" applyAlignment="0" applyProtection="0"/>
    <xf numFmtId="199" fontId="20" fillId="0" borderId="0" applyFont="0" applyFill="0" applyBorder="0" applyAlignment="0" applyProtection="0"/>
    <xf numFmtId="0" fontId="53" fillId="8" borderId="0" applyNumberFormat="0" applyBorder="0" applyAlignment="0" applyProtection="0"/>
    <xf numFmtId="220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11" fontId="21" fillId="0" borderId="0"/>
    <xf numFmtId="14" fontId="22" fillId="0" borderId="0" applyFill="0" applyBorder="0" applyAlignment="0"/>
    <xf numFmtId="41" fontId="20" fillId="0" borderId="0" applyFont="0" applyFill="0" applyBorder="0" applyAlignment="0" applyProtection="0"/>
    <xf numFmtId="205" fontId="24" fillId="0" borderId="0">
      <protection locked="0"/>
    </xf>
    <xf numFmtId="41" fontId="20" fillId="0" borderId="0" applyFont="0" applyFill="0" applyBorder="0" applyAlignment="0" applyProtection="0"/>
    <xf numFmtId="216" fontId="21" fillId="0" borderId="0"/>
    <xf numFmtId="9" fontId="26" fillId="0" borderId="0" applyFont="0" applyFill="0" applyBorder="0" applyAlignment="0" applyProtection="0"/>
    <xf numFmtId="186" fontId="25" fillId="0" borderId="0" applyFill="0" applyBorder="0" applyAlignment="0"/>
    <xf numFmtId="217" fontId="25" fillId="0" borderId="0" applyFill="0" applyBorder="0" applyAlignment="0"/>
    <xf numFmtId="187" fontId="20" fillId="0" borderId="0" applyFont="0" applyFill="0" applyBorder="0" applyAlignment="0" applyProtection="0"/>
    <xf numFmtId="0" fontId="40" fillId="7" borderId="0" applyNumberFormat="0" applyBorder="0" applyAlignment="0" applyProtection="0"/>
    <xf numFmtId="187" fontId="20" fillId="0" borderId="0" applyFont="0" applyFill="0" applyBorder="0" applyAlignment="0" applyProtection="0"/>
    <xf numFmtId="205" fontId="24" fillId="0" borderId="0">
      <protection locked="0"/>
    </xf>
    <xf numFmtId="205" fontId="24" fillId="0" borderId="0">
      <protection locked="0"/>
    </xf>
    <xf numFmtId="205" fontId="24" fillId="0" borderId="0">
      <protection locked="0"/>
    </xf>
    <xf numFmtId="0" fontId="51" fillId="0" borderId="23" applyNumberFormat="0" applyAlignment="0" applyProtection="0">
      <alignment horizontal="left" vertical="center"/>
    </xf>
    <xf numFmtId="0" fontId="51" fillId="0" borderId="25">
      <alignment horizontal="left" vertical="center"/>
    </xf>
    <xf numFmtId="0" fontId="26" fillId="0" borderId="0">
      <alignment vertical="center"/>
      <protection locked="0"/>
    </xf>
    <xf numFmtId="205" fontId="24" fillId="0" borderId="0"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0" fontId="35" fillId="10" borderId="10" applyNumberFormat="0" applyBorder="0" applyAlignment="0" applyProtection="0"/>
    <xf numFmtId="186" fontId="34" fillId="18" borderId="0"/>
    <xf numFmtId="181" fontId="25" fillId="0" borderId="0" applyFill="0" applyBorder="0" applyAlignment="0"/>
    <xf numFmtId="186" fontId="25" fillId="0" borderId="0" applyFill="0" applyBorder="0" applyAlignment="0"/>
    <xf numFmtId="0" fontId="60" fillId="0" borderId="0" applyNumberFormat="0" applyFill="0" applyBorder="0" applyAlignment="0">
      <alignment horizontal="center"/>
    </xf>
    <xf numFmtId="43" fontId="24" fillId="0" borderId="0" applyFont="0" applyFill="0" applyBorder="0" applyAlignment="0" applyProtection="0"/>
    <xf numFmtId="0" fontId="33" fillId="18" borderId="0" applyNumberFormat="0" applyProtection="0">
      <alignment horizontal="left" vertical="center" indent="1"/>
    </xf>
    <xf numFmtId="0" fontId="20" fillId="0" borderId="0" applyFont="0" applyFill="0" applyBorder="0" applyAlignment="0" applyProtection="0"/>
    <xf numFmtId="0" fontId="42" fillId="0" borderId="21"/>
    <xf numFmtId="0" fontId="16" fillId="7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37" fontId="61" fillId="0" borderId="0"/>
    <xf numFmtId="180" fontId="26" fillId="0" borderId="0"/>
    <xf numFmtId="180" fontId="26" fillId="0" borderId="0"/>
    <xf numFmtId="0" fontId="24" fillId="0" borderId="0"/>
    <xf numFmtId="0" fontId="35" fillId="14" borderId="10"/>
    <xf numFmtId="180" fontId="26" fillId="0" borderId="0"/>
    <xf numFmtId="180" fontId="26" fillId="0" borderId="0"/>
    <xf numFmtId="180" fontId="26" fillId="0" borderId="0"/>
    <xf numFmtId="185" fontId="26" fillId="0" borderId="0"/>
    <xf numFmtId="0" fontId="24" fillId="0" borderId="0"/>
    <xf numFmtId="14" fontId="30" fillId="0" borderId="0">
      <alignment horizontal="center" wrapText="1"/>
      <protection locked="0"/>
    </xf>
    <xf numFmtId="197" fontId="20" fillId="0" borderId="0" applyFont="0" applyFill="0" applyBorder="0" applyAlignment="0" applyProtection="0"/>
    <xf numFmtId="10" fontId="24" fillId="0" borderId="0" applyFont="0" applyFill="0" applyBorder="0" applyAlignment="0" applyProtection="0"/>
    <xf numFmtId="13" fontId="20" fillId="0" borderId="0" applyFont="0" applyFill="0" applyProtection="0"/>
    <xf numFmtId="186" fontId="25" fillId="0" borderId="0" applyFill="0" applyBorder="0" applyAlignment="0"/>
    <xf numFmtId="0" fontId="17" fillId="8" borderId="0" applyNumberFormat="0" applyBorder="0" applyAlignment="0" applyProtection="0">
      <alignment vertical="center"/>
    </xf>
    <xf numFmtId="201" fontId="62" fillId="0" borderId="0"/>
    <xf numFmtId="181" fontId="20" fillId="0" borderId="0" applyFont="0" applyFill="0" applyBorder="0" applyAlignment="0" applyProtection="0"/>
    <xf numFmtId="4" fontId="63" fillId="0" borderId="0">
      <alignment horizontal="right"/>
    </xf>
    <xf numFmtId="0" fontId="38" fillId="22" borderId="0" applyNumberFormat="0" applyBorder="0" applyAlignment="0" applyProtection="0">
      <alignment vertical="center"/>
    </xf>
    <xf numFmtId="225" fontId="64" fillId="0" borderId="0" applyNumberFormat="0" applyFill="0" applyBorder="0" applyAlignment="0" applyProtection="0">
      <alignment horizontal="left"/>
    </xf>
    <xf numFmtId="0" fontId="44" fillId="0" borderId="0" applyNumberFormat="0" applyFill="0" applyBorder="0" applyAlignment="0" applyProtection="0"/>
    <xf numFmtId="0" fontId="22" fillId="26" borderId="19" applyNumberFormat="0" applyProtection="0">
      <alignment horizontal="left" vertical="top" indent="1"/>
    </xf>
    <xf numFmtId="0" fontId="19" fillId="9" borderId="19" applyNumberFormat="0" applyProtection="0">
      <alignment horizontal="left" vertical="top" indent="1"/>
    </xf>
    <xf numFmtId="0" fontId="19" fillId="26" borderId="0" applyNumberFormat="0" applyProtection="0">
      <alignment horizontal="left" vertical="center" indent="1"/>
    </xf>
    <xf numFmtId="0" fontId="22" fillId="8" borderId="19" applyNumberFormat="0" applyProtection="0">
      <alignment horizontal="right" vertical="center"/>
    </xf>
    <xf numFmtId="0" fontId="22" fillId="22" borderId="19" applyNumberFormat="0" applyProtection="0">
      <alignment horizontal="right" vertical="center"/>
    </xf>
    <xf numFmtId="0" fontId="38" fillId="22" borderId="0" applyNumberFormat="0" applyBorder="0" applyAlignment="0" applyProtection="0">
      <alignment vertical="center"/>
    </xf>
    <xf numFmtId="0" fontId="22" fillId="20" borderId="19" applyNumberFormat="0" applyProtection="0">
      <alignment horizontal="right" vertical="center"/>
    </xf>
    <xf numFmtId="0" fontId="22" fillId="37" borderId="19" applyNumberFormat="0" applyProtection="0">
      <alignment horizontal="right" vertical="center"/>
    </xf>
    <xf numFmtId="9" fontId="20" fillId="0" borderId="0" applyFont="0" applyFill="0" applyBorder="0" applyAlignment="0" applyProtection="0"/>
    <xf numFmtId="0" fontId="22" fillId="38" borderId="19" applyNumberFormat="0" applyProtection="0">
      <alignment horizontal="right" vertical="center"/>
    </xf>
    <xf numFmtId="0" fontId="17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22" fillId="26" borderId="19" applyNumberFormat="0" applyProtection="0">
      <alignment horizontal="right" vertical="center"/>
    </xf>
    <xf numFmtId="0" fontId="16" fillId="6" borderId="0" applyNumberFormat="0" applyBorder="0" applyAlignment="0" applyProtection="0">
      <alignment vertical="center"/>
    </xf>
    <xf numFmtId="0" fontId="22" fillId="23" borderId="0" applyNumberFormat="0" applyProtection="0">
      <alignment horizontal="left" vertical="center" indent="1"/>
    </xf>
    <xf numFmtId="0" fontId="22" fillId="26" borderId="0" applyNumberFormat="0" applyProtection="0">
      <alignment horizontal="left" vertical="center" indent="1"/>
    </xf>
    <xf numFmtId="0" fontId="38" fillId="22" borderId="0" applyNumberFormat="0" applyBorder="0" applyAlignment="0" applyProtection="0">
      <alignment vertical="center"/>
    </xf>
    <xf numFmtId="0" fontId="58" fillId="39" borderId="25" applyNumberFormat="0" applyFont="0" applyAlignment="0">
      <alignment horizontal="center"/>
    </xf>
    <xf numFmtId="0" fontId="24" fillId="13" borderId="19" applyNumberFormat="0" applyProtection="0">
      <alignment horizontal="left" vertical="center" indent="1"/>
    </xf>
    <xf numFmtId="0" fontId="24" fillId="13" borderId="19" applyNumberFormat="0" applyProtection="0">
      <alignment horizontal="left" vertical="top" indent="1"/>
    </xf>
    <xf numFmtId="0" fontId="24" fillId="26" borderId="19" applyNumberFormat="0" applyProtection="0">
      <alignment horizontal="left" vertical="center" indent="1"/>
    </xf>
    <xf numFmtId="0" fontId="24" fillId="24" borderId="19" applyNumberFormat="0" applyProtection="0">
      <alignment horizontal="left" vertical="center" indent="1"/>
    </xf>
    <xf numFmtId="0" fontId="24" fillId="24" borderId="19" applyNumberFormat="0" applyProtection="0">
      <alignment horizontal="left" vertical="top" indent="1"/>
    </xf>
    <xf numFmtId="0" fontId="24" fillId="23" borderId="19" applyNumberFormat="0" applyProtection="0">
      <alignment horizontal="left" vertical="center" indent="1"/>
    </xf>
    <xf numFmtId="0" fontId="22" fillId="10" borderId="19" applyNumberForma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10" borderId="19" applyNumberFormat="0" applyProtection="0">
      <alignment vertical="center"/>
    </xf>
    <xf numFmtId="0" fontId="66" fillId="23" borderId="19" applyNumberFormat="0" applyProtection="0">
      <alignment horizontal="right" vertical="center"/>
    </xf>
    <xf numFmtId="43" fontId="35" fillId="0" borderId="26"/>
    <xf numFmtId="0" fontId="18" fillId="0" borderId="0"/>
    <xf numFmtId="219" fontId="20" fillId="0" borderId="0" applyFont="0" applyFill="0" applyBorder="0" applyAlignment="0" applyProtection="0"/>
    <xf numFmtId="49" fontId="22" fillId="0" borderId="0" applyFill="0" applyBorder="0" applyAlignment="0"/>
    <xf numFmtId="184" fontId="24" fillId="0" borderId="0" applyFill="0" applyBorder="0" applyAlignment="0"/>
    <xf numFmtId="214" fontId="24" fillId="0" borderId="0" applyFill="0" applyBorder="0" applyAlignment="0"/>
    <xf numFmtId="20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20" fillId="0" borderId="0"/>
    <xf numFmtId="0" fontId="67" fillId="0" borderId="0"/>
    <xf numFmtId="190" fontId="2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>
      <alignment vertical="top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213" fontId="2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/>
    <xf numFmtId="0" fontId="38" fillId="22" borderId="0" applyNumberFormat="0" applyBorder="0" applyAlignment="0" applyProtection="0">
      <alignment vertical="center"/>
    </xf>
    <xf numFmtId="0" fontId="9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9" fillId="0" borderId="0"/>
    <xf numFmtId="0" fontId="70" fillId="0" borderId="0">
      <alignment vertical="center"/>
    </xf>
    <xf numFmtId="0" fontId="70" fillId="0" borderId="0">
      <alignment vertical="center"/>
    </xf>
    <xf numFmtId="0" fontId="37" fillId="0" borderId="0"/>
    <xf numFmtId="0" fontId="9" fillId="0" borderId="0"/>
    <xf numFmtId="0" fontId="16" fillId="6" borderId="0" applyNumberFormat="0" applyBorder="0" applyAlignment="0" applyProtection="0">
      <alignment vertical="center"/>
    </xf>
    <xf numFmtId="0" fontId="26" fillId="0" borderId="0"/>
    <xf numFmtId="0" fontId="7" fillId="0" borderId="0"/>
    <xf numFmtId="0" fontId="16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16" fillId="7" borderId="0" applyNumberFormat="0" applyBorder="0" applyAlignment="0" applyProtection="0">
      <alignment vertical="center"/>
    </xf>
    <xf numFmtId="0" fontId="26" fillId="0" borderId="0"/>
    <xf numFmtId="0" fontId="16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 applyFill="0" applyBorder="0" applyProtection="0"/>
    <xf numFmtId="0" fontId="68" fillId="40" borderId="0" applyNumberFormat="0" applyBorder="0" applyAlignment="0" applyProtection="0">
      <alignment vertical="center"/>
    </xf>
    <xf numFmtId="0" fontId="1" fillId="0" borderId="0"/>
    <xf numFmtId="0" fontId="26" fillId="0" borderId="0">
      <alignment vertical="center"/>
    </xf>
    <xf numFmtId="0" fontId="20" fillId="0" borderId="0" applyFill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2" fillId="0" borderId="0"/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9" fontId="2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0" fillId="0" borderId="0"/>
    <xf numFmtId="1" fontId="20" fillId="0" borderId="0"/>
    <xf numFmtId="18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1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74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196" fontId="20" fillId="0" borderId="0" applyFont="0" applyFill="0" applyBorder="0" applyAlignment="0" applyProtection="0"/>
    <xf numFmtId="0" fontId="20" fillId="0" borderId="0"/>
    <xf numFmtId="0" fontId="75" fillId="0" borderId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4" fillId="0" borderId="10" applyNumberForma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0" fillId="0" borderId="0" applyFont="0" applyFill="0" applyBorder="0" applyAlignment="0" applyProtection="0"/>
  </cellStyleXfs>
  <cellXfs count="195">
    <xf numFmtId="0" fontId="0" fillId="0" borderId="0" xfId="0" applyAlignment="1">
      <alignment vertical="center"/>
    </xf>
    <xf numFmtId="0" fontId="1" fillId="0" borderId="0" xfId="805" applyFont="1" applyFill="1" applyAlignment="1">
      <alignment vertical="center"/>
    </xf>
    <xf numFmtId="0" fontId="2" fillId="0" borderId="0" xfId="805" applyFont="1" applyFill="1" applyAlignment="1">
      <alignment vertical="center" wrapText="1"/>
    </xf>
    <xf numFmtId="0" fontId="3" fillId="0" borderId="0" xfId="805" applyFont="1" applyFill="1" applyBorder="1" applyAlignment="1">
      <alignment vertical="center"/>
    </xf>
    <xf numFmtId="0" fontId="2" fillId="0" borderId="0" xfId="805" applyFont="1" applyFill="1" applyAlignment="1" applyProtection="1">
      <alignment vertical="center"/>
      <protection locked="0"/>
    </xf>
    <xf numFmtId="0" fontId="2" fillId="2" borderId="0" xfId="805" applyFont="1" applyFill="1" applyAlignment="1">
      <alignment vertical="center"/>
    </xf>
    <xf numFmtId="0" fontId="2" fillId="0" borderId="0" xfId="805" applyFont="1" applyFill="1" applyAlignment="1">
      <alignment vertical="center"/>
    </xf>
    <xf numFmtId="0" fontId="3" fillId="0" borderId="0" xfId="805" applyFont="1" applyFill="1" applyAlignment="1">
      <alignment horizontal="center" vertical="center"/>
    </xf>
    <xf numFmtId="0" fontId="3" fillId="0" borderId="0" xfId="805" applyFont="1" applyFill="1" applyAlignment="1">
      <alignment vertical="center"/>
    </xf>
    <xf numFmtId="0" fontId="5" fillId="0" borderId="10" xfId="805" applyFont="1" applyFill="1" applyBorder="1" applyAlignment="1">
      <alignment horizontal="center" vertical="center" wrapText="1"/>
    </xf>
    <xf numFmtId="0" fontId="3" fillId="0" borderId="8" xfId="805" applyFont="1" applyFill="1" applyBorder="1" applyAlignment="1">
      <alignment vertical="center" wrapText="1"/>
    </xf>
    <xf numFmtId="43" fontId="6" fillId="0" borderId="10" xfId="134" applyNumberFormat="1" applyFont="1" applyFill="1" applyBorder="1" applyAlignment="1">
      <alignment horizontal="center" vertical="center"/>
    </xf>
    <xf numFmtId="183" fontId="3" fillId="0" borderId="10" xfId="805" applyNumberFormat="1" applyFont="1" applyFill="1" applyBorder="1" applyAlignment="1">
      <alignment vertical="center" wrapText="1"/>
    </xf>
    <xf numFmtId="0" fontId="7" fillId="0" borderId="8" xfId="805" applyFont="1" applyFill="1" applyBorder="1" applyAlignment="1">
      <alignment vertical="center" wrapText="1"/>
    </xf>
    <xf numFmtId="0" fontId="2" fillId="0" borderId="8" xfId="805" applyFont="1" applyFill="1" applyBorder="1" applyAlignment="1">
      <alignment vertical="center" wrapText="1"/>
    </xf>
    <xf numFmtId="0" fontId="5" fillId="0" borderId="8" xfId="805" applyFont="1" applyFill="1" applyBorder="1" applyAlignment="1">
      <alignment vertical="center" wrapText="1"/>
    </xf>
    <xf numFmtId="0" fontId="5" fillId="0" borderId="7" xfId="805" applyFont="1" applyFill="1" applyBorder="1" applyAlignment="1">
      <alignment vertical="center" wrapText="1"/>
    </xf>
    <xf numFmtId="0" fontId="2" fillId="0" borderId="7" xfId="805" applyFont="1" applyFill="1" applyBorder="1" applyAlignment="1">
      <alignment vertical="center" wrapText="1"/>
    </xf>
    <xf numFmtId="0" fontId="3" fillId="0" borderId="11" xfId="805" applyFont="1" applyFill="1" applyBorder="1" applyAlignment="1">
      <alignment vertical="center" wrapText="1"/>
    </xf>
    <xf numFmtId="0" fontId="2" fillId="0" borderId="0" xfId="805" applyFont="1" applyFill="1" applyBorder="1" applyAlignment="1">
      <alignment horizontal="left" vertical="center"/>
    </xf>
    <xf numFmtId="0" fontId="2" fillId="0" borderId="12" xfId="807" applyFont="1" applyFill="1" applyBorder="1" applyAlignment="1">
      <alignment horizontal="left" vertical="center"/>
    </xf>
    <xf numFmtId="0" fontId="2" fillId="0" borderId="0" xfId="807" applyFont="1" applyFill="1" applyBorder="1" applyAlignment="1">
      <alignment horizontal="left" vertical="center"/>
    </xf>
    <xf numFmtId="218" fontId="3" fillId="0" borderId="10" xfId="805" applyNumberFormat="1" applyFont="1" applyFill="1" applyBorder="1" applyAlignment="1">
      <alignment vertical="center" wrapText="1"/>
    </xf>
    <xf numFmtId="195" fontId="3" fillId="0" borderId="0" xfId="15" applyNumberFormat="1" applyFont="1" applyFill="1" applyBorder="1" applyAlignment="1">
      <alignment horizontal="center" vertical="center"/>
    </xf>
    <xf numFmtId="0" fontId="5" fillId="0" borderId="0" xfId="805" applyFont="1" applyFill="1" applyAlignment="1">
      <alignment horizontal="center" vertical="center" wrapText="1"/>
    </xf>
    <xf numFmtId="43" fontId="6" fillId="0" borderId="15" xfId="134" applyNumberFormat="1" applyFont="1" applyFill="1" applyBorder="1" applyAlignment="1">
      <alignment horizontal="center" vertical="center"/>
    </xf>
    <xf numFmtId="183" fontId="2" fillId="3" borderId="0" xfId="805" applyNumberFormat="1" applyFont="1" applyFill="1" applyAlignment="1">
      <alignment vertical="center"/>
    </xf>
    <xf numFmtId="0" fontId="2" fillId="0" borderId="0" xfId="805" applyFont="1" applyFill="1" applyBorder="1" applyAlignment="1">
      <alignment vertical="center"/>
    </xf>
    <xf numFmtId="43" fontId="6" fillId="0" borderId="16" xfId="134" applyNumberFormat="1" applyFont="1" applyFill="1" applyBorder="1" applyAlignment="1">
      <alignment horizontal="center" vertical="center"/>
    </xf>
    <xf numFmtId="183" fontId="2" fillId="2" borderId="0" xfId="805" applyNumberFormat="1" applyFont="1" applyFill="1" applyAlignment="1">
      <alignment vertical="center"/>
    </xf>
    <xf numFmtId="43" fontId="2" fillId="0" borderId="0" xfId="15" applyFont="1" applyFill="1" applyBorder="1" applyAlignment="1">
      <alignment horizontal="left" vertical="center"/>
    </xf>
    <xf numFmtId="43" fontId="2" fillId="0" borderId="0" xfId="805" applyNumberFormat="1" applyFont="1" applyFill="1" applyBorder="1" applyAlignment="1">
      <alignment horizontal="left" vertical="center"/>
    </xf>
    <xf numFmtId="183" fontId="3" fillId="0" borderId="15" xfId="805" applyNumberFormat="1" applyFont="1" applyFill="1" applyBorder="1" applyAlignment="1">
      <alignment vertical="center" wrapText="1"/>
    </xf>
    <xf numFmtId="218" fontId="3" fillId="0" borderId="4" xfId="805" applyNumberFormat="1" applyFont="1" applyFill="1" applyBorder="1" applyAlignment="1">
      <alignment vertical="center" wrapText="1"/>
    </xf>
    <xf numFmtId="43" fontId="6" fillId="0" borderId="17" xfId="134" applyNumberFormat="1" applyFont="1" applyFill="1" applyBorder="1" applyAlignment="1">
      <alignment horizontal="center" vertical="center"/>
    </xf>
    <xf numFmtId="0" fontId="2" fillId="0" borderId="0" xfId="807" applyFont="1" applyFill="1" applyBorder="1" applyAlignment="1">
      <alignment vertical="center"/>
    </xf>
    <xf numFmtId="0" fontId="2" fillId="3" borderId="0" xfId="743" applyFont="1" applyFill="1" applyAlignment="1">
      <alignment vertical="center"/>
    </xf>
    <xf numFmtId="0" fontId="1" fillId="0" borderId="0" xfId="806" applyFont="1" applyFill="1" applyAlignment="1">
      <alignment vertical="center"/>
    </xf>
    <xf numFmtId="0" fontId="2" fillId="0" borderId="0" xfId="806" applyFont="1" applyFill="1" applyAlignment="1">
      <alignment vertical="center"/>
    </xf>
    <xf numFmtId="49" fontId="2" fillId="0" borderId="0" xfId="806" applyNumberFormat="1" applyFont="1" applyFill="1" applyAlignment="1">
      <alignment horizontal="center" vertical="center"/>
    </xf>
    <xf numFmtId="49" fontId="3" fillId="0" borderId="0" xfId="806" applyNumberFormat="1" applyFont="1" applyFill="1" applyAlignment="1">
      <alignment horizontal="center" vertical="center"/>
    </xf>
    <xf numFmtId="226" fontId="3" fillId="0" borderId="0" xfId="23" applyNumberFormat="1" applyFont="1" applyFill="1" applyBorder="1" applyAlignment="1">
      <alignment vertical="center"/>
    </xf>
    <xf numFmtId="0" fontId="2" fillId="0" borderId="0" xfId="806" applyFont="1" applyFill="1" applyBorder="1" applyAlignment="1">
      <alignment vertical="center"/>
    </xf>
    <xf numFmtId="226" fontId="3" fillId="0" borderId="1" xfId="806" applyNumberFormat="1" applyFont="1" applyFill="1" applyBorder="1" applyAlignment="1">
      <alignment horizontal="center" vertical="center"/>
    </xf>
    <xf numFmtId="218" fontId="5" fillId="0" borderId="2" xfId="23" applyNumberFormat="1" applyFont="1" applyFill="1" applyBorder="1" applyAlignment="1">
      <alignment horizontal="center" vertical="center"/>
    </xf>
    <xf numFmtId="226" fontId="5" fillId="0" borderId="2" xfId="23" applyNumberFormat="1" applyFont="1" applyFill="1" applyBorder="1" applyAlignment="1">
      <alignment horizontal="center" vertical="center"/>
    </xf>
    <xf numFmtId="226" fontId="5" fillId="0" borderId="13" xfId="23" applyNumberFormat="1" applyFont="1" applyFill="1" applyBorder="1" applyAlignment="1">
      <alignment horizontal="center" vertical="center"/>
    </xf>
    <xf numFmtId="226" fontId="3" fillId="0" borderId="8" xfId="806" applyNumberFormat="1" applyFont="1" applyFill="1" applyBorder="1" applyAlignment="1">
      <alignment vertical="center"/>
    </xf>
    <xf numFmtId="227" fontId="3" fillId="0" borderId="10" xfId="806" applyNumberFormat="1" applyFont="1" applyFill="1" applyBorder="1" applyAlignment="1">
      <alignment horizontal="center" vertical="center"/>
    </xf>
    <xf numFmtId="183" fontId="3" fillId="0" borderId="10" xfId="806" applyNumberFormat="1" applyFont="1" applyFill="1" applyBorder="1" applyAlignment="1">
      <alignment vertical="center"/>
    </xf>
    <xf numFmtId="183" fontId="3" fillId="0" borderId="15" xfId="806" applyNumberFormat="1" applyFont="1" applyFill="1" applyBorder="1" applyAlignment="1">
      <alignment vertical="center"/>
    </xf>
    <xf numFmtId="226" fontId="2" fillId="0" borderId="8" xfId="806" applyNumberFormat="1" applyFont="1" applyFill="1" applyBorder="1" applyAlignment="1">
      <alignment vertical="center"/>
    </xf>
    <xf numFmtId="227" fontId="2" fillId="0" borderId="10" xfId="806" applyNumberFormat="1" applyFont="1" applyFill="1" applyBorder="1" applyAlignment="1">
      <alignment horizontal="center" vertical="center"/>
    </xf>
    <xf numFmtId="43" fontId="2" fillId="0" borderId="10" xfId="15" applyFont="1" applyFill="1" applyBorder="1" applyAlignment="1" applyProtection="1">
      <alignment vertical="center"/>
    </xf>
    <xf numFmtId="43" fontId="2" fillId="0" borderId="15" xfId="15" applyFont="1" applyFill="1" applyBorder="1" applyAlignment="1" applyProtection="1">
      <alignment vertical="center"/>
    </xf>
    <xf numFmtId="226" fontId="2" fillId="0" borderId="8" xfId="806" applyNumberFormat="1" applyFont="1" applyFill="1" applyBorder="1" applyAlignment="1">
      <alignment horizontal="center" vertical="center"/>
    </xf>
    <xf numFmtId="226" fontId="2" fillId="0" borderId="10" xfId="23" applyNumberFormat="1" applyFont="1" applyFill="1" applyBorder="1" applyAlignment="1">
      <alignment horizontal="center" vertical="center"/>
    </xf>
    <xf numFmtId="226" fontId="3" fillId="0" borderId="11" xfId="806" applyNumberFormat="1" applyFont="1" applyFill="1" applyBorder="1" applyAlignment="1">
      <alignment vertical="center"/>
    </xf>
    <xf numFmtId="227" fontId="2" fillId="0" borderId="17" xfId="806" applyNumberFormat="1" applyFont="1" applyFill="1" applyBorder="1" applyAlignment="1">
      <alignment horizontal="center" vertical="center"/>
    </xf>
    <xf numFmtId="43" fontId="3" fillId="0" borderId="0" xfId="806" applyNumberFormat="1" applyFont="1" applyFill="1" applyBorder="1" applyAlignment="1">
      <alignment horizontal="left" vertical="center"/>
    </xf>
    <xf numFmtId="0" fontId="3" fillId="0" borderId="0" xfId="806" applyFont="1" applyFill="1" applyBorder="1" applyAlignment="1" applyProtection="1">
      <alignment horizontal="center" vertical="center"/>
      <protection locked="0"/>
    </xf>
    <xf numFmtId="183" fontId="3" fillId="0" borderId="0" xfId="806" applyNumberFormat="1" applyFont="1" applyFill="1" applyBorder="1" applyAlignment="1">
      <alignment vertical="center"/>
    </xf>
    <xf numFmtId="0" fontId="1" fillId="0" borderId="0" xfId="805" applyFont="1" applyFill="1" applyAlignment="1" applyProtection="1">
      <alignment vertical="center"/>
      <protection locked="0"/>
    </xf>
    <xf numFmtId="0" fontId="9" fillId="0" borderId="0" xfId="743" applyFont="1" applyAlignment="1" applyProtection="1">
      <alignment vertical="center"/>
    </xf>
    <xf numFmtId="10" fontId="3" fillId="0" borderId="0" xfId="803" applyNumberFormat="1" applyFont="1" applyFill="1" applyBorder="1" applyAlignment="1">
      <alignment vertical="center"/>
    </xf>
    <xf numFmtId="0" fontId="1" fillId="0" borderId="0" xfId="805" applyFont="1" applyFill="1" applyBorder="1" applyAlignment="1">
      <alignment vertical="center"/>
    </xf>
    <xf numFmtId="0" fontId="1" fillId="0" borderId="0" xfId="805" applyFont="1" applyFill="1" applyAlignment="1">
      <alignment horizontal="left" vertical="center"/>
    </xf>
    <xf numFmtId="0" fontId="1" fillId="0" borderId="0" xfId="805" applyFont="1" applyFill="1" applyBorder="1" applyAlignment="1" applyProtection="1">
      <alignment vertical="center"/>
      <protection locked="0"/>
    </xf>
    <xf numFmtId="43" fontId="3" fillId="0" borderId="0" xfId="15" applyFont="1" applyFill="1" applyBorder="1" applyAlignment="1">
      <alignment horizontal="centerContinuous" vertical="center"/>
    </xf>
    <xf numFmtId="43" fontId="3" fillId="0" borderId="0" xfId="15" applyFont="1" applyFill="1" applyBorder="1" applyAlignment="1">
      <alignment horizontal="left" vertical="center"/>
    </xf>
    <xf numFmtId="226" fontId="10" fillId="0" borderId="0" xfId="805" applyNumberFormat="1" applyFont="1" applyFill="1" applyAlignment="1">
      <alignment horizontal="center" vertical="center"/>
    </xf>
    <xf numFmtId="0" fontId="2" fillId="0" borderId="0" xfId="805" applyFont="1" applyFill="1" applyBorder="1" applyAlignment="1" applyProtection="1">
      <alignment vertical="center"/>
      <protection locked="0"/>
    </xf>
    <xf numFmtId="226" fontId="2" fillId="0" borderId="0" xfId="805" applyNumberFormat="1" applyFont="1" applyFill="1" applyBorder="1" applyAlignment="1">
      <alignment vertical="center"/>
    </xf>
    <xf numFmtId="0" fontId="2" fillId="0" borderId="0" xfId="805" applyFont="1" applyFill="1" applyBorder="1" applyAlignment="1">
      <alignment horizontal="right" vertical="center"/>
    </xf>
    <xf numFmtId="226" fontId="3" fillId="0" borderId="1" xfId="23" applyNumberFormat="1" applyFont="1" applyFill="1" applyBorder="1" applyAlignment="1">
      <alignment horizontal="center" vertical="center"/>
    </xf>
    <xf numFmtId="43" fontId="3" fillId="0" borderId="8" xfId="805" applyNumberFormat="1" applyFont="1" applyFill="1" applyBorder="1" applyAlignment="1">
      <alignment vertical="center"/>
    </xf>
    <xf numFmtId="228" fontId="7" fillId="0" borderId="10" xfId="23" applyNumberFormat="1" applyFont="1" applyFill="1" applyBorder="1" applyAlignment="1">
      <alignment horizontal="center" vertical="center"/>
    </xf>
    <xf numFmtId="183" fontId="2" fillId="0" borderId="10" xfId="23" applyNumberFormat="1" applyFont="1" applyFill="1" applyBorder="1" applyAlignment="1">
      <alignment horizontal="right" vertical="center"/>
    </xf>
    <xf numFmtId="183" fontId="2" fillId="0" borderId="15" xfId="23" applyNumberFormat="1" applyFont="1" applyFill="1" applyBorder="1" applyAlignment="1">
      <alignment horizontal="right" vertical="center"/>
    </xf>
    <xf numFmtId="183" fontId="2" fillId="0" borderId="8" xfId="23" applyNumberFormat="1" applyFont="1" applyFill="1" applyBorder="1" applyAlignment="1">
      <alignment vertical="center"/>
    </xf>
    <xf numFmtId="183" fontId="2" fillId="2" borderId="8" xfId="23" applyNumberFormat="1" applyFont="1" applyFill="1" applyBorder="1" applyAlignment="1">
      <alignment vertical="center"/>
    </xf>
    <xf numFmtId="228" fontId="3" fillId="0" borderId="10" xfId="23" applyNumberFormat="1" applyFont="1" applyFill="1" applyBorder="1" applyAlignment="1">
      <alignment horizontal="center" vertical="center"/>
    </xf>
    <xf numFmtId="228" fontId="3" fillId="2" borderId="10" xfId="23" applyNumberFormat="1" applyFont="1" applyFill="1" applyBorder="1" applyAlignment="1">
      <alignment horizontal="center" vertical="center"/>
    </xf>
    <xf numFmtId="0" fontId="2" fillId="2" borderId="0" xfId="805" applyFont="1" applyFill="1" applyBorder="1" applyAlignment="1">
      <alignment vertical="center"/>
    </xf>
    <xf numFmtId="183" fontId="3" fillId="0" borderId="8" xfId="23" applyNumberFormat="1" applyFont="1" applyFill="1" applyBorder="1" applyAlignment="1">
      <alignment vertical="center"/>
    </xf>
    <xf numFmtId="183" fontId="7" fillId="0" borderId="8" xfId="23" applyNumberFormat="1" applyFont="1" applyFill="1" applyBorder="1" applyAlignment="1">
      <alignment vertical="center"/>
    </xf>
    <xf numFmtId="183" fontId="5" fillId="0" borderId="8" xfId="23" applyNumberFormat="1" applyFont="1" applyFill="1" applyBorder="1" applyAlignment="1">
      <alignment vertical="center"/>
    </xf>
    <xf numFmtId="183" fontId="2" fillId="0" borderId="8" xfId="23" applyNumberFormat="1" applyFont="1" applyFill="1" applyBorder="1" applyAlignment="1">
      <alignment vertical="center" wrapText="1"/>
    </xf>
    <xf numFmtId="183" fontId="7" fillId="0" borderId="11" xfId="23" applyNumberFormat="1" applyFont="1" applyFill="1" applyBorder="1" applyAlignment="1">
      <alignment vertical="center"/>
    </xf>
    <xf numFmtId="228" fontId="3" fillId="0" borderId="17" xfId="23" applyNumberFormat="1" applyFont="1" applyFill="1" applyBorder="1" applyAlignment="1">
      <alignment horizontal="center" vertical="center"/>
    </xf>
    <xf numFmtId="183" fontId="2" fillId="0" borderId="17" xfId="23" applyNumberFormat="1" applyFont="1" applyFill="1" applyBorder="1" applyAlignment="1">
      <alignment horizontal="right" vertical="center"/>
    </xf>
    <xf numFmtId="183" fontId="2" fillId="0" borderId="16" xfId="23" applyNumberFormat="1" applyFont="1" applyFill="1" applyBorder="1" applyAlignment="1">
      <alignment horizontal="right" vertical="center"/>
    </xf>
    <xf numFmtId="183" fontId="3" fillId="0" borderId="0" xfId="23" applyNumberFormat="1" applyFont="1" applyFill="1" applyBorder="1" applyAlignment="1">
      <alignment vertical="center"/>
    </xf>
    <xf numFmtId="43" fontId="3" fillId="0" borderId="1" xfId="805" applyNumberFormat="1" applyFont="1" applyFill="1" applyBorder="1" applyAlignment="1">
      <alignment horizontal="center" vertical="center"/>
    </xf>
    <xf numFmtId="226" fontId="3" fillId="0" borderId="2" xfId="23" applyNumberFormat="1" applyFont="1" applyFill="1" applyBorder="1" applyAlignment="1">
      <alignment horizontal="center" vertical="center"/>
    </xf>
    <xf numFmtId="226" fontId="3" fillId="0" borderId="13" xfId="23" applyNumberFormat="1" applyFont="1" applyFill="1" applyBorder="1" applyAlignment="1">
      <alignment horizontal="center" vertical="center"/>
    </xf>
    <xf numFmtId="43" fontId="3" fillId="0" borderId="8" xfId="805" applyNumberFormat="1" applyFont="1" applyFill="1" applyBorder="1" applyAlignment="1">
      <alignment horizontal="left" vertical="center"/>
    </xf>
    <xf numFmtId="226" fontId="3" fillId="0" borderId="10" xfId="23" applyNumberFormat="1" applyFont="1" applyFill="1" applyBorder="1" applyAlignment="1">
      <alignment vertical="center"/>
    </xf>
    <xf numFmtId="183" fontId="2" fillId="0" borderId="10" xfId="23" applyNumberFormat="1" applyFont="1" applyFill="1" applyBorder="1" applyAlignment="1">
      <alignment vertical="center"/>
    </xf>
    <xf numFmtId="183" fontId="2" fillId="0" borderId="15" xfId="23" applyNumberFormat="1" applyFont="1" applyFill="1" applyBorder="1" applyAlignment="1">
      <alignment vertical="center"/>
    </xf>
    <xf numFmtId="43" fontId="2" fillId="0" borderId="8" xfId="805" applyNumberFormat="1" applyFont="1" applyFill="1" applyBorder="1" applyAlignment="1">
      <alignment horizontal="left" vertical="center"/>
    </xf>
    <xf numFmtId="183" fontId="2" fillId="0" borderId="0" xfId="805" applyNumberFormat="1" applyFont="1" applyFill="1" applyAlignment="1">
      <alignment vertical="center"/>
    </xf>
    <xf numFmtId="43" fontId="3" fillId="0" borderId="11" xfId="805" applyNumberFormat="1" applyFont="1" applyFill="1" applyBorder="1" applyAlignment="1">
      <alignment horizontal="left" vertical="center"/>
    </xf>
    <xf numFmtId="226" fontId="3" fillId="0" borderId="17" xfId="23" applyNumberFormat="1" applyFont="1" applyFill="1" applyBorder="1" applyAlignment="1">
      <alignment vertical="center"/>
    </xf>
    <xf numFmtId="183" fontId="2" fillId="4" borderId="17" xfId="23" applyNumberFormat="1" applyFont="1" applyFill="1" applyBorder="1" applyAlignment="1">
      <alignment vertical="center"/>
    </xf>
    <xf numFmtId="183" fontId="2" fillId="0" borderId="16" xfId="23" applyNumberFormat="1" applyFont="1" applyFill="1" applyBorder="1" applyAlignment="1">
      <alignment vertical="center"/>
    </xf>
    <xf numFmtId="0" fontId="9" fillId="5" borderId="0" xfId="743" applyFont="1" applyFill="1" applyAlignment="1" applyProtection="1">
      <alignment vertical="center"/>
    </xf>
    <xf numFmtId="229" fontId="9" fillId="5" borderId="0" xfId="743" applyNumberFormat="1" applyFont="1" applyFill="1" applyAlignment="1" applyProtection="1">
      <alignment vertical="center"/>
    </xf>
    <xf numFmtId="0" fontId="11" fillId="0" borderId="0" xfId="743" applyFont="1" applyAlignment="1" applyProtection="1">
      <alignment horizontal="left" vertical="center"/>
    </xf>
    <xf numFmtId="0" fontId="7" fillId="5" borderId="0" xfId="743" applyFont="1" applyFill="1" applyAlignment="1" applyProtection="1">
      <alignment vertical="center"/>
    </xf>
    <xf numFmtId="0" fontId="2" fillId="0" borderId="0" xfId="805" applyFont="1" applyFill="1" applyAlignment="1" applyProtection="1">
      <alignment horizontal="center" vertical="center"/>
      <protection locked="0"/>
    </xf>
    <xf numFmtId="0" fontId="2" fillId="0" borderId="0" xfId="805" applyFont="1" applyFill="1" applyBorder="1" applyAlignment="1" applyProtection="1">
      <alignment horizontal="center" vertical="center"/>
      <protection locked="0"/>
    </xf>
    <xf numFmtId="0" fontId="9" fillId="0" borderId="0" xfId="743" applyFont="1" applyProtection="1"/>
    <xf numFmtId="43" fontId="2" fillId="0" borderId="0" xfId="15" applyFont="1" applyFill="1" applyAlignment="1" applyProtection="1">
      <alignment horizontal="center" vertical="center"/>
      <protection locked="0"/>
    </xf>
    <xf numFmtId="43" fontId="2" fillId="0" borderId="0" xfId="15" applyFont="1" applyFill="1" applyAlignment="1" applyProtection="1">
      <alignment horizontal="center" vertical="center" wrapText="1"/>
      <protection locked="0"/>
    </xf>
    <xf numFmtId="183" fontId="2" fillId="0" borderId="0" xfId="15" applyNumberFormat="1" applyFont="1" applyFill="1" applyAlignment="1">
      <alignment vertical="center"/>
    </xf>
    <xf numFmtId="226" fontId="3" fillId="0" borderId="0" xfId="23" applyNumberFormat="1" applyFont="1" applyFill="1" applyBorder="1" applyAlignment="1">
      <alignment vertical="center" wrapText="1"/>
    </xf>
    <xf numFmtId="218" fontId="3" fillId="0" borderId="1" xfId="23" applyNumberFormat="1" applyFont="1" applyFill="1" applyBorder="1" applyAlignment="1">
      <alignment horizontal="center" vertical="center"/>
    </xf>
    <xf numFmtId="218" fontId="3" fillId="0" borderId="2" xfId="23" applyNumberFormat="1" applyFont="1" applyFill="1" applyBorder="1" applyAlignment="1">
      <alignment horizontal="center" vertical="center"/>
    </xf>
    <xf numFmtId="218" fontId="3" fillId="0" borderId="2" xfId="23" applyNumberFormat="1" applyFont="1" applyFill="1" applyBorder="1" applyAlignment="1">
      <alignment horizontal="center" vertical="center" wrapText="1"/>
    </xf>
    <xf numFmtId="218" fontId="5" fillId="0" borderId="13" xfId="23" applyNumberFormat="1" applyFont="1" applyFill="1" applyBorder="1" applyAlignment="1">
      <alignment horizontal="center" vertical="center"/>
    </xf>
    <xf numFmtId="226" fontId="3" fillId="0" borderId="8" xfId="23" applyNumberFormat="1" applyFont="1" applyFill="1" applyBorder="1" applyAlignment="1">
      <alignment vertical="center" wrapText="1"/>
    </xf>
    <xf numFmtId="226" fontId="3" fillId="0" borderId="10" xfId="23" applyNumberFormat="1" applyFont="1" applyFill="1" applyBorder="1" applyAlignment="1">
      <alignment horizontal="right" vertical="center"/>
    </xf>
    <xf numFmtId="226" fontId="3" fillId="0" borderId="10" xfId="23" applyNumberFormat="1" applyFont="1" applyFill="1" applyBorder="1" applyAlignment="1">
      <alignment vertical="center" wrapText="1"/>
    </xf>
    <xf numFmtId="226" fontId="2" fillId="0" borderId="10" xfId="23" applyNumberFormat="1" applyFont="1" applyFill="1" applyBorder="1" applyAlignment="1">
      <alignment vertical="center"/>
    </xf>
    <xf numFmtId="226" fontId="3" fillId="0" borderId="15" xfId="23" applyNumberFormat="1" applyFont="1" applyFill="1" applyBorder="1" applyAlignment="1">
      <alignment horizontal="right" vertical="center"/>
    </xf>
    <xf numFmtId="226" fontId="2" fillId="0" borderId="8" xfId="23" applyNumberFormat="1" applyFont="1" applyFill="1" applyBorder="1" applyAlignment="1">
      <alignment vertical="center" wrapText="1"/>
    </xf>
    <xf numFmtId="226" fontId="2" fillId="0" borderId="10" xfId="23" applyNumberFormat="1" applyFont="1" applyFill="1" applyBorder="1" applyAlignment="1">
      <alignment horizontal="right" vertical="center"/>
    </xf>
    <xf numFmtId="226" fontId="2" fillId="0" borderId="10" xfId="23" applyNumberFormat="1" applyFont="1" applyFill="1" applyBorder="1" applyAlignment="1">
      <alignment vertical="center" wrapText="1"/>
    </xf>
    <xf numFmtId="226" fontId="2" fillId="0" borderId="15" xfId="23" applyNumberFormat="1" applyFont="1" applyFill="1" applyBorder="1" applyAlignment="1">
      <alignment horizontal="right" vertical="center"/>
    </xf>
    <xf numFmtId="226" fontId="7" fillId="0" borderId="8" xfId="23" applyNumberFormat="1" applyFont="1" applyFill="1" applyBorder="1" applyAlignment="1">
      <alignment vertical="center" wrapText="1"/>
    </xf>
    <xf numFmtId="226" fontId="7" fillId="0" borderId="10" xfId="23" applyNumberFormat="1" applyFont="1" applyFill="1" applyBorder="1" applyAlignment="1">
      <alignment vertical="center" wrapText="1"/>
    </xf>
    <xf numFmtId="228" fontId="2" fillId="0" borderId="10" xfId="23" applyNumberFormat="1" applyFont="1" applyFill="1" applyBorder="1" applyAlignment="1">
      <alignment horizontal="center" vertical="center"/>
    </xf>
    <xf numFmtId="0" fontId="7" fillId="0" borderId="0" xfId="805" applyFont="1" applyFill="1" applyAlignment="1" applyProtection="1">
      <alignment vertical="center"/>
      <protection locked="0"/>
    </xf>
    <xf numFmtId="226" fontId="3" fillId="0" borderId="8" xfId="23" applyNumberFormat="1" applyFont="1" applyFill="1" applyBorder="1" applyAlignment="1">
      <alignment horizontal="center" vertical="center" wrapText="1"/>
    </xf>
    <xf numFmtId="226" fontId="3" fillId="0" borderId="10" xfId="23" applyNumberFormat="1" applyFont="1" applyFill="1" applyBorder="1" applyAlignment="1">
      <alignment horizontal="center" vertical="center" wrapText="1"/>
    </xf>
    <xf numFmtId="226" fontId="3" fillId="0" borderId="11" xfId="23" applyNumberFormat="1" applyFont="1" applyFill="1" applyBorder="1" applyAlignment="1">
      <alignment horizontal="center" vertical="center" wrapText="1"/>
    </xf>
    <xf numFmtId="228" fontId="2" fillId="0" borderId="17" xfId="23" applyNumberFormat="1" applyFont="1" applyFill="1" applyBorder="1" applyAlignment="1">
      <alignment horizontal="center" vertical="center"/>
    </xf>
    <xf numFmtId="226" fontId="2" fillId="0" borderId="17" xfId="23" applyNumberFormat="1" applyFont="1" applyFill="1" applyBorder="1" applyAlignment="1">
      <alignment horizontal="right" vertical="center"/>
    </xf>
    <xf numFmtId="226" fontId="3" fillId="0" borderId="17" xfId="23" applyNumberFormat="1" applyFont="1" applyFill="1" applyBorder="1" applyAlignment="1">
      <alignment horizontal="center" vertical="center" wrapText="1"/>
    </xf>
    <xf numFmtId="226" fontId="2" fillId="0" borderId="17" xfId="23" applyNumberFormat="1" applyFont="1" applyFill="1" applyBorder="1" applyAlignment="1">
      <alignment vertical="center"/>
    </xf>
    <xf numFmtId="0" fontId="2" fillId="0" borderId="0" xfId="805" applyFont="1" applyFill="1" applyAlignment="1" applyProtection="1">
      <alignment horizontal="center" vertical="center" wrapText="1"/>
      <protection locked="0"/>
    </xf>
    <xf numFmtId="43" fontId="2" fillId="5" borderId="0" xfId="1141" applyFont="1" applyFill="1" applyBorder="1" applyAlignment="1" applyProtection="1">
      <alignment horizontal="left"/>
    </xf>
    <xf numFmtId="43" fontId="2" fillId="5" borderId="0" xfId="1141" applyFont="1" applyFill="1" applyBorder="1" applyAlignment="1" applyProtection="1">
      <alignment horizontal="center"/>
    </xf>
    <xf numFmtId="43" fontId="2" fillId="0" borderId="0" xfId="1141" applyFont="1" applyBorder="1" applyAlignment="1" applyProtection="1">
      <alignment horizontal="center"/>
    </xf>
    <xf numFmtId="0" fontId="9" fillId="0" borderId="0" xfId="743" applyFont="1" applyAlignment="1" applyProtection="1">
      <alignment horizontal="left"/>
    </xf>
    <xf numFmtId="0" fontId="2" fillId="5" borderId="0" xfId="743" applyFont="1" applyFill="1" applyAlignment="1" applyProtection="1">
      <alignment horizontal="left"/>
    </xf>
    <xf numFmtId="49" fontId="2" fillId="5" borderId="0" xfId="1141" applyNumberFormat="1" applyFont="1" applyFill="1" applyAlignment="1" applyProtection="1">
      <alignment horizontal="center" vertical="center"/>
    </xf>
    <xf numFmtId="0" fontId="2" fillId="5" borderId="0" xfId="743" applyFont="1" applyFill="1" applyProtection="1"/>
    <xf numFmtId="43" fontId="2" fillId="5" borderId="0" xfId="1141" applyFont="1" applyFill="1" applyProtection="1"/>
    <xf numFmtId="0" fontId="11" fillId="0" borderId="0" xfId="743" applyFont="1" applyAlignment="1" applyProtection="1">
      <alignment horizontal="left"/>
    </xf>
    <xf numFmtId="230" fontId="2" fillId="5" borderId="0" xfId="1141" applyNumberFormat="1" applyFont="1" applyFill="1" applyProtection="1"/>
    <xf numFmtId="0" fontId="3" fillId="0" borderId="0" xfId="805" applyFont="1" applyFill="1" applyBorder="1" applyAlignment="1">
      <alignment vertical="center" wrapText="1"/>
    </xf>
    <xf numFmtId="183" fontId="1" fillId="0" borderId="0" xfId="805" applyNumberFormat="1" applyFont="1" applyFill="1" applyBorder="1" applyAlignment="1" applyProtection="1">
      <alignment vertical="center"/>
      <protection locked="0"/>
    </xf>
    <xf numFmtId="183" fontId="12" fillId="0" borderId="18" xfId="23" applyNumberFormat="1" applyFont="1" applyFill="1" applyBorder="1" applyAlignment="1">
      <alignment vertical="center"/>
    </xf>
    <xf numFmtId="183" fontId="1" fillId="0" borderId="0" xfId="805" applyNumberFormat="1" applyFont="1" applyFill="1" applyAlignment="1" applyProtection="1">
      <alignment vertical="center"/>
      <protection locked="0"/>
    </xf>
    <xf numFmtId="183" fontId="2" fillId="0" borderId="0" xfId="805" applyNumberFormat="1" applyFont="1" applyFill="1" applyBorder="1" applyAlignment="1" applyProtection="1">
      <alignment vertical="center"/>
      <protection locked="0"/>
    </xf>
    <xf numFmtId="183" fontId="13" fillId="0" borderId="0" xfId="23" applyNumberFormat="1" applyFont="1" applyFill="1" applyBorder="1" applyAlignment="1">
      <alignment vertical="center"/>
    </xf>
    <xf numFmtId="183" fontId="2" fillId="0" borderId="0" xfId="805" applyNumberFormat="1" applyFont="1" applyFill="1" applyAlignment="1" applyProtection="1">
      <alignment vertical="center"/>
      <protection locked="0"/>
    </xf>
    <xf numFmtId="183" fontId="2" fillId="0" borderId="0" xfId="805" applyNumberFormat="1" applyFont="1" applyFill="1" applyAlignment="1" applyProtection="1">
      <alignment horizontal="center" vertical="center"/>
      <protection locked="0"/>
    </xf>
    <xf numFmtId="183" fontId="2" fillId="0" borderId="0" xfId="805" applyNumberFormat="1" applyFont="1" applyFill="1" applyBorder="1" applyAlignment="1" applyProtection="1">
      <alignment horizontal="center" vertical="center"/>
      <protection locked="0"/>
    </xf>
    <xf numFmtId="183" fontId="3" fillId="0" borderId="0" xfId="805" applyNumberFormat="1" applyFont="1" applyFill="1" applyBorder="1" applyAlignment="1">
      <alignment vertical="center"/>
    </xf>
    <xf numFmtId="43" fontId="2" fillId="0" borderId="0" xfId="805" applyNumberFormat="1" applyFont="1" applyFill="1" applyAlignment="1">
      <alignment vertical="center"/>
    </xf>
    <xf numFmtId="0" fontId="10" fillId="0" borderId="0" xfId="805" applyFont="1" applyFill="1" applyAlignment="1">
      <alignment horizontal="right" vertical="center"/>
    </xf>
    <xf numFmtId="43" fontId="2" fillId="0" borderId="0" xfId="15" applyFont="1" applyFill="1" applyAlignment="1">
      <alignment vertical="center"/>
    </xf>
    <xf numFmtId="228" fontId="10" fillId="0" borderId="0" xfId="805" applyNumberFormat="1" applyFont="1" applyFill="1" applyBorder="1" applyAlignment="1">
      <alignment horizontal="left" vertical="center"/>
    </xf>
    <xf numFmtId="0" fontId="2" fillId="0" borderId="0" xfId="805" applyFont="1" applyFill="1" applyAlignment="1" applyProtection="1">
      <alignment vertical="center" wrapText="1"/>
      <protection locked="0"/>
    </xf>
    <xf numFmtId="43" fontId="4" fillId="0" borderId="0" xfId="22" applyNumberFormat="1" applyFont="1" applyFill="1" applyBorder="1" applyAlignment="1" applyProtection="1">
      <alignment horizontal="center" vertical="center"/>
    </xf>
    <xf numFmtId="195" fontId="3" fillId="0" borderId="0" xfId="15" applyNumberFormat="1" applyFont="1" applyFill="1" applyBorder="1" applyAlignment="1">
      <alignment horizontal="left" vertical="center"/>
    </xf>
    <xf numFmtId="0" fontId="2" fillId="0" borderId="12" xfId="805" applyFont="1" applyFill="1" applyBorder="1" applyAlignment="1">
      <alignment horizontal="left" vertical="center"/>
    </xf>
    <xf numFmtId="0" fontId="11" fillId="0" borderId="0" xfId="743" applyFont="1" applyAlignment="1" applyProtection="1">
      <alignment horizontal="left"/>
    </xf>
    <xf numFmtId="43" fontId="2" fillId="0" borderId="0" xfId="805" applyNumberFormat="1" applyFont="1" applyFill="1" applyBorder="1" applyAlignment="1">
      <alignment horizontal="left" vertical="center"/>
    </xf>
    <xf numFmtId="0" fontId="4" fillId="0" borderId="0" xfId="806" applyFont="1" applyFill="1" applyAlignment="1">
      <alignment horizontal="center" vertical="center"/>
    </xf>
    <xf numFmtId="49" fontId="2" fillId="0" borderId="0" xfId="806" applyNumberFormat="1" applyFont="1" applyFill="1" applyAlignment="1">
      <alignment horizontal="center" vertical="center"/>
    </xf>
    <xf numFmtId="43" fontId="2" fillId="0" borderId="12" xfId="806" applyNumberFormat="1" applyFont="1" applyFill="1" applyBorder="1" applyAlignment="1">
      <alignment horizontal="left" vertical="center"/>
    </xf>
    <xf numFmtId="0" fontId="4" fillId="0" borderId="0" xfId="22" applyFont="1" applyFill="1" applyAlignment="1" applyProtection="1">
      <alignment horizontal="center" vertical="center"/>
    </xf>
    <xf numFmtId="0" fontId="3" fillId="0" borderId="0" xfId="805" applyFont="1" applyFill="1" applyAlignment="1">
      <alignment horizontal="center" vertical="center"/>
    </xf>
    <xf numFmtId="0" fontId="5" fillId="0" borderId="2" xfId="805" applyFont="1" applyFill="1" applyBorder="1" applyAlignment="1">
      <alignment horizontal="center" vertical="center" wrapText="1"/>
    </xf>
    <xf numFmtId="0" fontId="3" fillId="0" borderId="2" xfId="805" applyFont="1" applyFill="1" applyBorder="1" applyAlignment="1">
      <alignment horizontal="center" vertical="center" wrapText="1"/>
    </xf>
    <xf numFmtId="0" fontId="3" fillId="0" borderId="13" xfId="805" applyFont="1" applyFill="1" applyBorder="1" applyAlignment="1">
      <alignment horizontal="center" vertical="center" wrapText="1"/>
    </xf>
    <xf numFmtId="0" fontId="5" fillId="0" borderId="5" xfId="805" applyFont="1" applyFill="1" applyBorder="1" applyAlignment="1">
      <alignment horizontal="center" vertical="center" wrapText="1"/>
    </xf>
    <xf numFmtId="0" fontId="3" fillId="0" borderId="6" xfId="805" applyFont="1" applyFill="1" applyBorder="1" applyAlignment="1">
      <alignment horizontal="center" vertical="center" wrapText="1"/>
    </xf>
    <xf numFmtId="0" fontId="3" fillId="0" borderId="7" xfId="805" applyFont="1" applyFill="1" applyBorder="1" applyAlignment="1">
      <alignment horizontal="center" vertical="center" wrapText="1"/>
    </xf>
    <xf numFmtId="0" fontId="2" fillId="0" borderId="12" xfId="807" applyFont="1" applyFill="1" applyBorder="1" applyAlignment="1">
      <alignment horizontal="left" vertical="center"/>
    </xf>
    <xf numFmtId="0" fontId="8" fillId="0" borderId="0" xfId="805" applyFont="1" applyFill="1" applyAlignment="1">
      <alignment horizontal="center" vertical="center"/>
    </xf>
    <xf numFmtId="0" fontId="4" fillId="0" borderId="0" xfId="805" applyFont="1" applyFill="1" applyAlignment="1">
      <alignment horizontal="center" vertical="center"/>
    </xf>
    <xf numFmtId="0" fontId="3" fillId="0" borderId="1" xfId="805" applyFont="1" applyFill="1" applyBorder="1" applyAlignment="1">
      <alignment horizontal="center" vertical="center" wrapText="1"/>
    </xf>
    <xf numFmtId="0" fontId="3" fillId="0" borderId="3" xfId="805" applyFont="1" applyFill="1" applyBorder="1" applyAlignment="1">
      <alignment horizontal="center" vertical="center" wrapText="1"/>
    </xf>
    <xf numFmtId="0" fontId="3" fillId="0" borderId="8" xfId="805" applyFont="1" applyFill="1" applyBorder="1" applyAlignment="1">
      <alignment horizontal="center" vertical="center" wrapText="1"/>
    </xf>
    <xf numFmtId="0" fontId="3" fillId="0" borderId="4" xfId="805" applyFont="1" applyFill="1" applyBorder="1" applyAlignment="1">
      <alignment horizontal="center" vertical="center" wrapText="1"/>
    </xf>
    <xf numFmtId="0" fontId="3" fillId="0" borderId="9" xfId="805" applyFont="1" applyFill="1" applyBorder="1" applyAlignment="1">
      <alignment horizontal="center" vertical="center" wrapText="1"/>
    </xf>
    <xf numFmtId="0" fontId="5" fillId="0" borderId="4" xfId="805" applyFont="1" applyFill="1" applyBorder="1" applyAlignment="1">
      <alignment horizontal="center" vertical="center" wrapText="1"/>
    </xf>
    <xf numFmtId="0" fontId="5" fillId="0" borderId="9" xfId="805" applyFont="1" applyFill="1" applyBorder="1" applyAlignment="1">
      <alignment horizontal="center" vertical="center" wrapText="1"/>
    </xf>
    <xf numFmtId="0" fontId="3" fillId="0" borderId="5" xfId="805" applyFont="1" applyFill="1" applyBorder="1" applyAlignment="1">
      <alignment horizontal="center" vertical="center" wrapText="1"/>
    </xf>
    <xf numFmtId="0" fontId="3" fillId="0" borderId="14" xfId="805" applyFont="1" applyFill="1" applyBorder="1" applyAlignment="1">
      <alignment horizontal="center" vertical="center" wrapText="1"/>
    </xf>
  </cellXfs>
  <cellStyles count="1192">
    <cellStyle name="_x000a_mouse.drv=lm" xfId="51"/>
    <cellStyle name="_2005年工作底稿" xfId="77"/>
    <cellStyle name="_2005年工作底稿_3-2-A1B-银行存款" xfId="86"/>
    <cellStyle name="_2005年工作底稿_Sheet1" xfId="88"/>
    <cellStyle name="_A17固定资产" xfId="89"/>
    <cellStyle name="_A23无形资产" xfId="8"/>
    <cellStyle name="_A3应收票据" xfId="76"/>
    <cellStyle name="_A6应收账款" xfId="66"/>
    <cellStyle name="_A6应收账款_3-2-A1B-银行存款" xfId="52"/>
    <cellStyle name="_A6应收账款_Sheet1" xfId="38"/>
    <cellStyle name="_B10其他未交款" xfId="56"/>
    <cellStyle name="_B13预收账款2005" xfId="27"/>
    <cellStyle name="_B6应付工资" xfId="90"/>
    <cellStyle name="_B7应付福利费" xfId="91"/>
    <cellStyle name="_B9应交税金2005" xfId="18"/>
    <cellStyle name="_D11营业外支出" xfId="61"/>
    <cellStyle name="_D12所得税2005" xfId="92"/>
    <cellStyle name="_D1主营业务收入" xfId="93"/>
    <cellStyle name="_D3主营业务税金及附加" xfId="96"/>
    <cellStyle name="_D4其他业务利润" xfId="99"/>
    <cellStyle name="_Sheet1" xfId="102"/>
    <cellStyle name="_公司填表" xfId="103"/>
    <cellStyle name="_公司填表-2005蔡" xfId="105"/>
    <cellStyle name="_公司填表-2005李志刚" xfId="107"/>
    <cellStyle name="_公司填表2005-吴" xfId="110"/>
    <cellStyle name="_公司填表2005-吴_3-2-A1B-银行存款" xfId="111"/>
    <cellStyle name="_公司填表2005-吴_Sheet1" xfId="112"/>
    <cellStyle name="_公司填表2005-修改" xfId="113"/>
    <cellStyle name="_公司填表2005-修改_3-2-A1B-银行存款" xfId="115"/>
    <cellStyle name="_公司填表2005-修改_Sheet1" xfId="118"/>
    <cellStyle name="_公司填表2005-修改后" xfId="120"/>
    <cellStyle name="_公司填表2005-修改后_3-2-A1B-银行存款" xfId="122"/>
    <cellStyle name="_公司填表2005-修改后_Sheet1" xfId="124"/>
    <cellStyle name="_公司填表-2005杨" xfId="10"/>
    <cellStyle name="_凭证抽查-05年" xfId="128"/>
    <cellStyle name="_应收账款账龄--04、05" xfId="129"/>
    <cellStyle name="_子公司填表" xfId="131"/>
    <cellStyle name="|: 获取数据 ..." xfId="134"/>
    <cellStyle name="0%" xfId="36"/>
    <cellStyle name="0% 2" xfId="137"/>
    <cellStyle name="0% 3" xfId="140"/>
    <cellStyle name="0% 4" xfId="143"/>
    <cellStyle name="0% 5" xfId="148"/>
    <cellStyle name="0,0_x000d__x000a_NA_x000d__x000a_" xfId="150"/>
    <cellStyle name="0.0%" xfId="60"/>
    <cellStyle name="0.00%" xfId="153"/>
    <cellStyle name="00" xfId="155"/>
    <cellStyle name="00 2" xfId="157"/>
    <cellStyle name="00 3" xfId="159"/>
    <cellStyle name="00 4" xfId="161"/>
    <cellStyle name="00 5" xfId="163"/>
    <cellStyle name="AA FRAME" xfId="164"/>
    <cellStyle name="AA HEADING" xfId="165"/>
    <cellStyle name="AA INITIALS" xfId="168"/>
    <cellStyle name="AA INPUT" xfId="170"/>
    <cellStyle name="AA LOCK" xfId="172"/>
    <cellStyle name="AA MGR NAME" xfId="173"/>
    <cellStyle name="AA NORMAL" xfId="175"/>
    <cellStyle name="AA NUMBER" xfId="176"/>
    <cellStyle name="AA NUMBER2" xfId="50"/>
    <cellStyle name="AA QUESTION" xfId="177"/>
    <cellStyle name="AA SHADE" xfId="178"/>
    <cellStyle name="Accent1" xfId="179"/>
    <cellStyle name="Accent1 - 20%" xfId="149"/>
    <cellStyle name="Accent1 - 20% 2" xfId="181"/>
    <cellStyle name="Accent1 - 20% 3" xfId="183"/>
    <cellStyle name="Accent1 - 20% 4" xfId="186"/>
    <cellStyle name="Accent1 - 20% 5" xfId="188"/>
    <cellStyle name="Accent1 - 40%" xfId="189"/>
    <cellStyle name="Accent1 - 40% 2" xfId="190"/>
    <cellStyle name="Accent1 - 40% 3" xfId="191"/>
    <cellStyle name="Accent1 - 40% 4" xfId="193"/>
    <cellStyle name="Accent1 - 40% 5" xfId="94"/>
    <cellStyle name="Accent1 - 60%" xfId="194"/>
    <cellStyle name="Accent1 - 60% 2" xfId="197"/>
    <cellStyle name="Accent1 - 60% 3" xfId="200"/>
    <cellStyle name="Accent1 - 60% 4" xfId="201"/>
    <cellStyle name="Accent1 - 60% 5" xfId="202"/>
    <cellStyle name="Accent1 2" xfId="203"/>
    <cellStyle name="Accent1 3" xfId="206"/>
    <cellStyle name="Accent1 4" xfId="207"/>
    <cellStyle name="Accent1 5" xfId="6"/>
    <cellStyle name="Accent2" xfId="154"/>
    <cellStyle name="Accent2 - 20%" xfId="210"/>
    <cellStyle name="Accent2 - 20% 2" xfId="211"/>
    <cellStyle name="Accent2 - 20% 3" xfId="212"/>
    <cellStyle name="Accent2 - 20% 4" xfId="213"/>
    <cellStyle name="Accent2 - 20% 5" xfId="215"/>
    <cellStyle name="Accent2 - 40%" xfId="9"/>
    <cellStyle name="Accent2 - 40% 2" xfId="69"/>
    <cellStyle name="Accent2 - 40% 3" xfId="71"/>
    <cellStyle name="Accent2 - 40% 4" xfId="78"/>
    <cellStyle name="Accent2 - 40% 5" xfId="82"/>
    <cellStyle name="Accent2 - 60%" xfId="21"/>
    <cellStyle name="Accent2 - 60% 2" xfId="223"/>
    <cellStyle name="Accent2 - 60% 3" xfId="226"/>
    <cellStyle name="Accent2 - 60% 4" xfId="227"/>
    <cellStyle name="Accent2 - 60% 5" xfId="229"/>
    <cellStyle name="Accent2 2" xfId="156"/>
    <cellStyle name="Accent2 3" xfId="158"/>
    <cellStyle name="Accent2 4" xfId="160"/>
    <cellStyle name="Accent2 5" xfId="162"/>
    <cellStyle name="Accent3" xfId="230"/>
    <cellStyle name="Accent3 - 20%" xfId="234"/>
    <cellStyle name="Accent3 - 20% 2" xfId="236"/>
    <cellStyle name="Accent3 - 20% 3" xfId="67"/>
    <cellStyle name="Accent3 - 20% 4" xfId="196"/>
    <cellStyle name="Accent3 - 20% 5" xfId="199"/>
    <cellStyle name="Accent3 - 40%" xfId="238"/>
    <cellStyle name="Accent3 - 40% 2" xfId="97"/>
    <cellStyle name="Accent3 - 40% 3" xfId="240"/>
    <cellStyle name="Accent3 - 40% 4" xfId="242"/>
    <cellStyle name="Accent3 - 40% 5" xfId="243"/>
    <cellStyle name="Accent3 - 60%" xfId="245"/>
    <cellStyle name="Accent3 - 60% 2" xfId="247"/>
    <cellStyle name="Accent3 - 60% 3" xfId="249"/>
    <cellStyle name="Accent3 - 60% 4" xfId="250"/>
    <cellStyle name="Accent3 - 60% 5" xfId="251"/>
    <cellStyle name="Accent3 2" xfId="252"/>
    <cellStyle name="Accent3 3" xfId="256"/>
    <cellStyle name="Accent3 4" xfId="257"/>
    <cellStyle name="Accent3 5" xfId="258"/>
    <cellStyle name="Accent4" xfId="259"/>
    <cellStyle name="Accent4 - 20%" xfId="261"/>
    <cellStyle name="Accent4 - 20% 2" xfId="264"/>
    <cellStyle name="Accent4 - 20% 3" xfId="267"/>
    <cellStyle name="Accent4 - 20% 4" xfId="222"/>
    <cellStyle name="Accent4 - 20% 5" xfId="225"/>
    <cellStyle name="Accent4 - 40%" xfId="271"/>
    <cellStyle name="Accent4 - 40% 2" xfId="273"/>
    <cellStyle name="Accent4 - 40% 3" xfId="171"/>
    <cellStyle name="Accent4 - 40% 4" xfId="275"/>
    <cellStyle name="Accent4 - 40% 5" xfId="278"/>
    <cellStyle name="Accent4 - 60%" xfId="239"/>
    <cellStyle name="Accent4 - 60% 2" xfId="280"/>
    <cellStyle name="Accent4 - 60% 3" xfId="282"/>
    <cellStyle name="Accent4 - 60% 4" xfId="130"/>
    <cellStyle name="Accent4 - 60% 5" xfId="237"/>
    <cellStyle name="Accent4 2" xfId="284"/>
    <cellStyle name="Accent4 3" xfId="288"/>
    <cellStyle name="Accent4 4" xfId="289"/>
    <cellStyle name="Accent4 5" xfId="24"/>
    <cellStyle name="Accent5" xfId="290"/>
    <cellStyle name="Accent5 - 20%" xfId="167"/>
    <cellStyle name="Accent5 - 20% 2" xfId="291"/>
    <cellStyle name="Accent5 - 20% 3" xfId="296"/>
    <cellStyle name="Accent5 - 20% 4" xfId="246"/>
    <cellStyle name="Accent5 - 20% 5" xfId="248"/>
    <cellStyle name="Accent5 - 40%" xfId="297"/>
    <cellStyle name="Accent5 - 40% 2" xfId="298"/>
    <cellStyle name="Accent5 - 40% 3" xfId="300"/>
    <cellStyle name="Accent5 - 40% 4" xfId="304"/>
    <cellStyle name="Accent5 - 40% 5" xfId="309"/>
    <cellStyle name="Accent5 - 60%" xfId="310"/>
    <cellStyle name="Accent5 - 60% 2" xfId="311"/>
    <cellStyle name="Accent5 - 60% 3" xfId="312"/>
    <cellStyle name="Accent5 - 60% 4" xfId="166"/>
    <cellStyle name="Accent5 - 60% 5" xfId="314"/>
    <cellStyle name="Accent5 2" xfId="233"/>
    <cellStyle name="Accent5 3" xfId="317"/>
    <cellStyle name="Accent5 4" xfId="133"/>
    <cellStyle name="Accent5 5" xfId="320"/>
    <cellStyle name="Accent6" xfId="283"/>
    <cellStyle name="Accent6 - 20%" xfId="19"/>
    <cellStyle name="Accent6 - 20% 2" xfId="85"/>
    <cellStyle name="Accent6 - 20% 3" xfId="152"/>
    <cellStyle name="Accent6 - 20% 4" xfId="279"/>
    <cellStyle name="Accent6 - 20% 5" xfId="281"/>
    <cellStyle name="Accent6 - 40%" xfId="272"/>
    <cellStyle name="Accent6 - 40% 2" xfId="321"/>
    <cellStyle name="Accent6 - 40% 3" xfId="127"/>
    <cellStyle name="Accent6 - 40% 4" xfId="325"/>
    <cellStyle name="Accent6 - 40% 5" xfId="329"/>
    <cellStyle name="Accent6 - 60%" xfId="333"/>
    <cellStyle name="Accent6 - 60% 2" xfId="336"/>
    <cellStyle name="Accent6 - 60% 3" xfId="338"/>
    <cellStyle name="Accent6 - 60% 4" xfId="340"/>
    <cellStyle name="Accent6 - 60% 5" xfId="342"/>
    <cellStyle name="Accent6 2" xfId="37"/>
    <cellStyle name="Accent6 3" xfId="32"/>
    <cellStyle name="Accent6 4" xfId="20"/>
    <cellStyle name="Accent6 5" xfId="39"/>
    <cellStyle name="args.style" xfId="5"/>
    <cellStyle name="Calc Currency (0)" xfId="344"/>
    <cellStyle name="Calc Currency (0) 2" xfId="125"/>
    <cellStyle name="Calc Currency (0) 3" xfId="324"/>
    <cellStyle name="Calc Currency (0) 4" xfId="328"/>
    <cellStyle name="Calc Currency (0) 5" xfId="346"/>
    <cellStyle name="Calc Currency (2)" xfId="347"/>
    <cellStyle name="Calc Percent (0)" xfId="348"/>
    <cellStyle name="Calc Percent (1)" xfId="12"/>
    <cellStyle name="Calc Percent (2)" xfId="349"/>
    <cellStyle name="Calc Units (0)" xfId="34"/>
    <cellStyle name="Calc Units (1)" xfId="351"/>
    <cellStyle name="Calc Units (2)" xfId="353"/>
    <cellStyle name="category" xfId="316"/>
    <cellStyle name="Col Heads" xfId="354"/>
    <cellStyle name="ColLevel_0" xfId="126"/>
    <cellStyle name="Column_Title" xfId="136"/>
    <cellStyle name="Comma  - Style1" xfId="355"/>
    <cellStyle name="Comma  - Style1 2" xfId="109"/>
    <cellStyle name="Comma  - Style1 3" xfId="357"/>
    <cellStyle name="Comma  - Style1 4" xfId="358"/>
    <cellStyle name="Comma  - Style1 5" xfId="101"/>
    <cellStyle name="Comma  - Style2" xfId="232"/>
    <cellStyle name="Comma  - Style2 2" xfId="235"/>
    <cellStyle name="Comma  - Style2 3" xfId="64"/>
    <cellStyle name="Comma  - Style2 4" xfId="195"/>
    <cellStyle name="Comma  - Style2 5" xfId="198"/>
    <cellStyle name="Comma  - Style3" xfId="315"/>
    <cellStyle name="Comma  - Style3 2" xfId="138"/>
    <cellStyle name="Comma  - Style3 3" xfId="142"/>
    <cellStyle name="Comma  - Style3 4" xfId="147"/>
    <cellStyle name="Comma  - Style3 5" xfId="361"/>
    <cellStyle name="Comma  - Style4" xfId="132"/>
    <cellStyle name="Comma  - Style4 2" xfId="363"/>
    <cellStyle name="Comma  - Style4 3" xfId="367"/>
    <cellStyle name="Comma  - Style4 4" xfId="371"/>
    <cellStyle name="Comma  - Style4 5" xfId="375"/>
    <cellStyle name="Comma  - Style5" xfId="318"/>
    <cellStyle name="Comma  - Style5 2" xfId="376"/>
    <cellStyle name="Comma  - Style5 3" xfId="379"/>
    <cellStyle name="Comma  - Style5 4" xfId="380"/>
    <cellStyle name="Comma  - Style5 5" xfId="382"/>
    <cellStyle name="Comma  - Style6" xfId="383"/>
    <cellStyle name="Comma  - Style6 2" xfId="385"/>
    <cellStyle name="Comma  - Style6 3" xfId="58"/>
    <cellStyle name="Comma  - Style6 4" xfId="62"/>
    <cellStyle name="Comma  - Style6 5" xfId="11"/>
    <cellStyle name="Comma  - Style7" xfId="386"/>
    <cellStyle name="Comma  - Style7 2" xfId="388"/>
    <cellStyle name="Comma  - Style7 3" xfId="389"/>
    <cellStyle name="Comma  - Style7 4" xfId="260"/>
    <cellStyle name="Comma  - Style7 5" xfId="390"/>
    <cellStyle name="Comma  - Style8" xfId="393"/>
    <cellStyle name="Comma  - Style8 2" xfId="394"/>
    <cellStyle name="Comma  - Style8 3" xfId="396"/>
    <cellStyle name="Comma  - Style8 4" xfId="398"/>
    <cellStyle name="Comma  - Style8 5" xfId="400"/>
    <cellStyle name="Comma [0]" xfId="277"/>
    <cellStyle name="Comma [00]" xfId="401"/>
    <cellStyle name="comma zerodec" xfId="404"/>
    <cellStyle name="Comma,0" xfId="405"/>
    <cellStyle name="Comma,1" xfId="406"/>
    <cellStyle name="Comma,2" xfId="119"/>
    <cellStyle name="Comma_ SG&amp;A Bridge " xfId="409"/>
    <cellStyle name="comma-d" xfId="295"/>
    <cellStyle name="Copied" xfId="414"/>
    <cellStyle name="COST1" xfId="416"/>
    <cellStyle name="Currency [0]" xfId="44"/>
    <cellStyle name="Currency [00]" xfId="418"/>
    <cellStyle name="Currency,0" xfId="420"/>
    <cellStyle name="Currency,2" xfId="422"/>
    <cellStyle name="Currency_ SG&amp;A Bridge " xfId="423"/>
    <cellStyle name="Currency1" xfId="424"/>
    <cellStyle name="Date" xfId="408"/>
    <cellStyle name="Date Short" xfId="425"/>
    <cellStyle name="Date_ A1-货币资金审定表" xfId="427"/>
    <cellStyle name="Dezimal [0]_results" xfId="428"/>
    <cellStyle name="Dezimal_results" xfId="187"/>
    <cellStyle name="Dollar (zero dec)" xfId="429"/>
    <cellStyle name="Enter Currency (0)" xfId="294"/>
    <cellStyle name="Enter Currency (2)" xfId="431"/>
    <cellStyle name="Enter Units (0)" xfId="47"/>
    <cellStyle name="Enter Units (1)" xfId="432"/>
    <cellStyle name="Enter Units (2)" xfId="262"/>
    <cellStyle name="Entered" xfId="31"/>
    <cellStyle name="entry" xfId="28"/>
    <cellStyle name="entry box" xfId="184"/>
    <cellStyle name="Euro" xfId="433"/>
    <cellStyle name="Euro 2" xfId="141"/>
    <cellStyle name="Euro 3" xfId="146"/>
    <cellStyle name="Euro 4" xfId="360"/>
    <cellStyle name="Euro 5" xfId="435"/>
    <cellStyle name="F2" xfId="80"/>
    <cellStyle name="F3" xfId="84"/>
    <cellStyle name="F4" xfId="436"/>
    <cellStyle name="F5" xfId="350"/>
    <cellStyle name="F6" xfId="208"/>
    <cellStyle name="F7" xfId="437"/>
    <cellStyle name="F8" xfId="438"/>
    <cellStyle name="Fixed" xfId="399"/>
    <cellStyle name="Grey" xfId="135"/>
    <cellStyle name="HEADER" xfId="266"/>
    <cellStyle name="Header1" xfId="439"/>
    <cellStyle name="Header2" xfId="440"/>
    <cellStyle name="Heading1" xfId="441"/>
    <cellStyle name="Heading2" xfId="442"/>
    <cellStyle name="HEADINGS" xfId="46"/>
    <cellStyle name="HEADINGSTOP" xfId="205"/>
    <cellStyle name="Hyperlink_PERSONAL" xfId="443"/>
    <cellStyle name="Input [yellow]" xfId="445"/>
    <cellStyle name="Input Cells" xfId="446"/>
    <cellStyle name="Link Currency (0)" xfId="447"/>
    <cellStyle name="Link Currency (2)" xfId="448"/>
    <cellStyle name="Link Units (0)" xfId="57"/>
    <cellStyle name="Link Units (1)" xfId="43"/>
    <cellStyle name="Link Units (2)" xfId="255"/>
    <cellStyle name="Linked Cells" xfId="169"/>
    <cellStyle name="Millares [0]_laroux" xfId="327"/>
    <cellStyle name="Millares_laroux" xfId="450"/>
    <cellStyle name="Milliers [0]_!!!GO" xfId="452"/>
    <cellStyle name="Milliers_!!!GO" xfId="231"/>
    <cellStyle name="Model" xfId="453"/>
    <cellStyle name="Moneda [0]_laroux" xfId="16"/>
    <cellStyle name="Moneda_laroux" xfId="121"/>
    <cellStyle name="Monétaire [0]_!!!GO" xfId="345"/>
    <cellStyle name="Monétaire_!!!GO" xfId="455"/>
    <cellStyle name="New Times Roman" xfId="287"/>
    <cellStyle name="no dec" xfId="456"/>
    <cellStyle name="Normal - Style1" xfId="457"/>
    <cellStyle name="Normal - Style1 2" xfId="458"/>
    <cellStyle name="Normal - Style1 3" xfId="461"/>
    <cellStyle name="Normal - Style1 4" xfId="462"/>
    <cellStyle name="Normal - Style1 5" xfId="463"/>
    <cellStyle name="Normal - Style1 6" xfId="464"/>
    <cellStyle name="Normal_ SG&amp;A Bridge " xfId="465"/>
    <cellStyle name="Normalny_Arkusz1" xfId="4"/>
    <cellStyle name="Œ…‹æØ‚è [0.00]_Region Orders (2)" xfId="343"/>
    <cellStyle name="Œ…‹æØ‚è_Region Orders (2)" xfId="75"/>
    <cellStyle name="per.style" xfId="466"/>
    <cellStyle name="Percent [0]" xfId="108"/>
    <cellStyle name="Percent [00]" xfId="467"/>
    <cellStyle name="Percent [2]" xfId="468"/>
    <cellStyle name="Percent_!!!GO" xfId="352"/>
    <cellStyle name="Pourcentage_pldt" xfId="469"/>
    <cellStyle name="Prefilled" xfId="460"/>
    <cellStyle name="PrePop Currency (0)" xfId="307"/>
    <cellStyle name="PrePop Currency (2)" xfId="268"/>
    <cellStyle name="PrePop Units (0)" xfId="407"/>
    <cellStyle name="PrePop Units (1)" xfId="29"/>
    <cellStyle name="PrePop Units (2)" xfId="470"/>
    <cellStyle name="price" xfId="356"/>
    <cellStyle name="pricing" xfId="472"/>
    <cellStyle name="PSChar" xfId="73"/>
    <cellStyle name="PSHeading" xfId="241"/>
    <cellStyle name="regstoresfromspecstores" xfId="395"/>
    <cellStyle name="revised" xfId="474"/>
    <cellStyle name="RevList" xfId="476"/>
    <cellStyle name="row_def_array" xfId="426"/>
    <cellStyle name="RowLevel_0" xfId="477"/>
    <cellStyle name="SAPBEXaggData" xfId="332"/>
    <cellStyle name="SAPBEXaggDataEmph" xfId="293"/>
    <cellStyle name="SAPBEXaggItem" xfId="72"/>
    <cellStyle name="SAPBEXaggItemX" xfId="479"/>
    <cellStyle name="SAPBEXchaText" xfId="480"/>
    <cellStyle name="SAPBEXexcBad7" xfId="481"/>
    <cellStyle name="SAPBEXexcBad8" xfId="334"/>
    <cellStyle name="SAPBEXexcBad9" xfId="337"/>
    <cellStyle name="SAPBEXexcCritical4" xfId="482"/>
    <cellStyle name="SAPBEXexcCritical5" xfId="484"/>
    <cellStyle name="SAPBEXexcCritical6" xfId="269"/>
    <cellStyle name="SAPBEXexcGood1" xfId="485"/>
    <cellStyle name="SAPBEXexcGood2" xfId="26"/>
    <cellStyle name="SAPBEXexcGood3" xfId="487"/>
    <cellStyle name="SAPBEXfilterDrill" xfId="17"/>
    <cellStyle name="SAPBEXfilterItem" xfId="274"/>
    <cellStyle name="SAPBEXfilterText" xfId="204"/>
    <cellStyle name="SAPBEXformats" xfId="490"/>
    <cellStyle name="SAPBEXheaderItem" xfId="492"/>
    <cellStyle name="SAPBEXheaderText" xfId="493"/>
    <cellStyle name="SAPBEXHLevel0" xfId="496"/>
    <cellStyle name="SAPBEXHLevel0X" xfId="497"/>
    <cellStyle name="SAPBEXHLevel1" xfId="498"/>
    <cellStyle name="SAPBEXHLevel1X" xfId="313"/>
    <cellStyle name="SAPBEXHLevel2" xfId="499"/>
    <cellStyle name="SAPBEXHLevel2X" xfId="500"/>
    <cellStyle name="SAPBEXHLevel3" xfId="501"/>
    <cellStyle name="SAPBEXHLevel3X" xfId="81"/>
    <cellStyle name="SAPBEXresData" xfId="502"/>
    <cellStyle name="SAPBEXresDataEmph" xfId="504"/>
    <cellStyle name="SAPBEXresItem" xfId="3"/>
    <cellStyle name="SAPBEXresItemX" xfId="412"/>
    <cellStyle name="SAPBEXstdData" xfId="331"/>
    <cellStyle name="SAPBEXstdDataEmph" xfId="292"/>
    <cellStyle name="SAPBEXstdItem" xfId="70"/>
    <cellStyle name="SAPBEXstdItemX" xfId="478"/>
    <cellStyle name="SAPBEXtitle" xfId="451"/>
    <cellStyle name="SAPBEXundefined" xfId="505"/>
    <cellStyle name="section" xfId="286"/>
    <cellStyle name="SHADEDSTORES" xfId="495"/>
    <cellStyle name="SOR" xfId="506"/>
    <cellStyle name="specstores" xfId="449"/>
    <cellStyle name="Standard_AREAS" xfId="507"/>
    <cellStyle name="Style 1" xfId="144"/>
    <cellStyle name="subhead" xfId="87"/>
    <cellStyle name="Subtotal" xfId="219"/>
    <cellStyle name="Text Indent A" xfId="509"/>
    <cellStyle name="Text Indent B" xfId="510"/>
    <cellStyle name="Text Indent C" xfId="511"/>
    <cellStyle name="title" xfId="323"/>
    <cellStyle name="Total" xfId="254"/>
    <cellStyle name="Tusental (0)_pldt" xfId="508"/>
    <cellStyle name="Tusental_pldt" xfId="174"/>
    <cellStyle name="Valuta (0)_pldt" xfId="512"/>
    <cellStyle name="Valuta_pldt" xfId="387"/>
    <cellStyle name="パーセント_laroux" xfId="513"/>
    <cellStyle name="_PLDT" xfId="515"/>
    <cellStyle name="_laroux" xfId="516"/>
    <cellStyle name="だ[0]_PLDT" xfId="83"/>
    <cellStyle name="だ_PLDT" xfId="517"/>
    <cellStyle name="だ[0]_Total (2)" xfId="2"/>
    <cellStyle name="だ_laroux" xfId="519"/>
    <cellStyle name="百分比" xfId="23" builtinId="5"/>
    <cellStyle name="百分比 2" xfId="25"/>
    <cellStyle name="百分比 2 2" xfId="430"/>
    <cellStyle name="百分比 2 3" xfId="520"/>
    <cellStyle name="百分比 2 4" xfId="415"/>
    <cellStyle name="百分比 2 5" xfId="521"/>
    <cellStyle name="百分比 2 6" xfId="523"/>
    <cellStyle name="百分比 2 7" xfId="524"/>
    <cellStyle name="百分比 2 8" xfId="525"/>
    <cellStyle name="百分比 3" xfId="486"/>
    <cellStyle name="捠壿 [0.00]_PRODUCT DETAIL Q1" xfId="526"/>
    <cellStyle name="捠壿_PRODUCT DETAIL Q1" xfId="527"/>
    <cellStyle name="標準_１１月価格表" xfId="214"/>
    <cellStyle name="表标题" xfId="489"/>
    <cellStyle name="表标题 2" xfId="528"/>
    <cellStyle name="表标题 3" xfId="529"/>
    <cellStyle name="表标题 4" xfId="530"/>
    <cellStyle name="表标题 5" xfId="532"/>
    <cellStyle name="差__dxn_tempA空白表页" xfId="533"/>
    <cellStyle name="差__dxn_temp空白表页" xfId="104"/>
    <cellStyle name="差_10存货" xfId="475"/>
    <cellStyle name="差_10存货 2" xfId="534"/>
    <cellStyle name="差_10存货 3" xfId="535"/>
    <cellStyle name="差_10存货 4" xfId="536"/>
    <cellStyle name="差_10存货 5" xfId="116"/>
    <cellStyle name="差_15-固定资产（空白模板）" xfId="42"/>
    <cellStyle name="差_19-无形资产（空白模板）" xfId="537"/>
    <cellStyle name="差_19-无形资产（空白模板） 2" xfId="539"/>
    <cellStyle name="差_19-无形资产（空白模板） 3" xfId="540"/>
    <cellStyle name="差_19-无形资产（空白模板） 4" xfId="541"/>
    <cellStyle name="差_19-无形资产（空白模板） 5" xfId="14"/>
    <cellStyle name="差_19-无形资产（空白模板）_3固定资产" xfId="322"/>
    <cellStyle name="差_19-无形资产（空白模板）_Book2" xfId="514"/>
    <cellStyle name="差_19-无形资产（空白模板）_ZO 固定资产" xfId="542"/>
    <cellStyle name="差_19-无形资产（空白模板）_财务费用" xfId="330"/>
    <cellStyle name="差_19-无形资产（空白模板）_固定资产" xfId="543"/>
    <cellStyle name="差_19-无形资产（空白模板）_货币资金" xfId="302"/>
    <cellStyle name="差_19-无形资产（空白模板）_应收账款" xfId="217"/>
    <cellStyle name="差_1短期借款" xfId="392"/>
    <cellStyle name="差_1应收账款" xfId="79"/>
    <cellStyle name="差_1预收款项" xfId="378"/>
    <cellStyle name="差_1专项应付款" xfId="544"/>
    <cellStyle name="差_2009年" xfId="411"/>
    <cellStyle name="差_27-短期借款(空白模板)" xfId="114"/>
    <cellStyle name="差_2-交易性金融资产（空白模板）" xfId="384"/>
    <cellStyle name="差_2-交易性金融资产（空白模板） 2" xfId="74"/>
    <cellStyle name="差_2-交易性金融资产（空白模板） 3" xfId="53"/>
    <cellStyle name="差_2-交易性金融资产（空白模板） 4" xfId="40"/>
    <cellStyle name="差_2-交易性金融资产（空白模板） 5" xfId="471"/>
    <cellStyle name="差_2应收账款" xfId="494"/>
    <cellStyle name="差_30-应付账款（空白模板）" xfId="244"/>
    <cellStyle name="差_31-预收账款（空白模板）" xfId="410"/>
    <cellStyle name="差_3-2 进一步审计程序-采购与付款循环" xfId="341"/>
    <cellStyle name="差_3-2 进一步审计程序-采购与付款循环 2" xfId="419"/>
    <cellStyle name="差_3-2 进一步审计程序-采购与付款循环 3" xfId="545"/>
    <cellStyle name="差_3-2 进一步审计程序-采购与付款循环 4" xfId="421"/>
    <cellStyle name="差_3-2 进一步审计程序-采购与付款循环 5" xfId="546"/>
    <cellStyle name="差_3-3 进一步审计程序-存货与生产循环" xfId="106"/>
    <cellStyle name="差_3-3 进一步审计程序-存货与生产循环 2" xfId="488"/>
    <cellStyle name="差_3-3 进一步审计程序-存货与生产循环 3" xfId="1"/>
    <cellStyle name="差_3-3 进一步审计程序-存货与生产循环 4" xfId="402"/>
    <cellStyle name="差_3-3 进一步审计程序-存货与生产循环 5" xfId="7"/>
    <cellStyle name="差_37-长期借款（空白模板）" xfId="547"/>
    <cellStyle name="差_3固定资产" xfId="548"/>
    <cellStyle name="差_40-专项应付款(空白模板)" xfId="550"/>
    <cellStyle name="差_49-营业收入（空白模板）" xfId="551"/>
    <cellStyle name="差_49-营业收入（空白模板） 2" xfId="552"/>
    <cellStyle name="差_49-营业收入（空白模板） 3" xfId="553"/>
    <cellStyle name="差_49-营业收入（空白模板） 4" xfId="554"/>
    <cellStyle name="差_49-营业收入（空白模板） 5" xfId="556"/>
    <cellStyle name="差_49-营业收入（空白模板）_3固定资产" xfId="557"/>
    <cellStyle name="差_49-营业收入（空白模板）_Book2" xfId="558"/>
    <cellStyle name="差_49-营业收入（空白模板）_ZO 固定资产" xfId="560"/>
    <cellStyle name="差_49-营业收入（空白模板）_财务费用" xfId="561"/>
    <cellStyle name="差_49-营业收入（空白模板）_固定资产" xfId="562"/>
    <cellStyle name="差_49-营业收入（空白模板）_货币资金" xfId="563"/>
    <cellStyle name="差_49-营业收入（空白模板）_应收账款" xfId="565"/>
    <cellStyle name="差_4-应收账款（空白模板）" xfId="566"/>
    <cellStyle name="差_4-应收账款（空白模板） 2" xfId="567"/>
    <cellStyle name="差_4-应收账款（空白模板） 3" xfId="568"/>
    <cellStyle name="差_4-应收账款（空白模板） 4" xfId="569"/>
    <cellStyle name="差_4-应收账款（空白模板） 5" xfId="570"/>
    <cellStyle name="差_50-营业成本（空白模板）" xfId="571"/>
    <cellStyle name="差_50-营业成本（空白模板） 2" xfId="572"/>
    <cellStyle name="差_50-营业成本（空白模板） 3" xfId="573"/>
    <cellStyle name="差_50-营业成本（空白模板） 4" xfId="574"/>
    <cellStyle name="差_50-营业成本（空白模板） 5" xfId="575"/>
    <cellStyle name="差_50-营业成本（空白模板）_3固定资产" xfId="576"/>
    <cellStyle name="差_50-营业成本（空白模板）_Book2" xfId="577"/>
    <cellStyle name="差_50-营业成本（空白模板）_ZO 固定资产" xfId="578"/>
    <cellStyle name="差_50-营业成本（空白模板）_财务费用" xfId="580"/>
    <cellStyle name="差_50-营业成本（空白模板）_固定资产" xfId="581"/>
    <cellStyle name="差_50-营业成本（空白模板）_货币资金" xfId="582"/>
    <cellStyle name="差_50-营业成本（空白模板）_应收账款" xfId="584"/>
    <cellStyle name="差_51-营业税金及附加（空白模板）" xfId="585"/>
    <cellStyle name="差_51-营业税金及附加（空白模板） 2" xfId="587"/>
    <cellStyle name="差_51-营业税金及附加（空白模板） 3" xfId="588"/>
    <cellStyle name="差_51-营业税金及附加（空白模板） 4" xfId="589"/>
    <cellStyle name="差_51-营业税金及附加（空白模板） 5" xfId="590"/>
    <cellStyle name="差_51-营业税金及附加（空白模板）_3固定资产" xfId="591"/>
    <cellStyle name="差_51-营业税金及附加（空白模板）_Book2" xfId="592"/>
    <cellStyle name="差_51-营业税金及附加（空白模板）_ZO 固定资产" xfId="593"/>
    <cellStyle name="差_51-营业税金及附加（空白模板）_财务费用" xfId="594"/>
    <cellStyle name="差_51-营业税金及附加（空白模板）_固定资产" xfId="595"/>
    <cellStyle name="差_51-营业税金及附加（空白模板）_货币资金" xfId="596"/>
    <cellStyle name="差_51-营业税金及附加（空白模板）_应收账款" xfId="598"/>
    <cellStyle name="差_54-财务费用（空白模板）" xfId="599"/>
    <cellStyle name="差_54-财务费用（空白模板） 2" xfId="600"/>
    <cellStyle name="差_54-财务费用（空白模板） 3" xfId="601"/>
    <cellStyle name="差_54-财务费用（空白模板） 4" xfId="602"/>
    <cellStyle name="差_54-财务费用（空白模板） 5" xfId="603"/>
    <cellStyle name="差_54-财务费用（空白模板）_3固定资产" xfId="604"/>
    <cellStyle name="差_54-财务费用（空白模板）_Book2" xfId="606"/>
    <cellStyle name="差_54-财务费用（空白模板）_ZO 固定资产" xfId="607"/>
    <cellStyle name="差_54-财务费用（空白模板）_财务费用" xfId="555"/>
    <cellStyle name="差_54-财务费用（空白模板）_固定资产" xfId="608"/>
    <cellStyle name="差_54-财务费用（空白模板）_货币资金" xfId="610"/>
    <cellStyle name="差_54-财务费用（空白模板）_应收账款" xfId="522"/>
    <cellStyle name="差_55-资产减值损失（空白模板）" xfId="611"/>
    <cellStyle name="差_55-资产减值损失（空白模板） 2" xfId="612"/>
    <cellStyle name="差_55-资产减值损失（空白模板） 3" xfId="503"/>
    <cellStyle name="差_55-资产减值损失（空白模板） 4" xfId="613"/>
    <cellStyle name="差_55-资产减值损失（空白模板） 5" xfId="614"/>
    <cellStyle name="差_55-资产减值损失（空白模板）_3固定资产" xfId="615"/>
    <cellStyle name="差_55-资产减值损失（空白模板）_Book2" xfId="616"/>
    <cellStyle name="差_55-资产减值损失（空白模板）_ZO 固定资产" xfId="618"/>
    <cellStyle name="差_55-资产减值损失（空白模板）_财务费用" xfId="620"/>
    <cellStyle name="差_55-资产减值损失（空白模板）_固定资产" xfId="531"/>
    <cellStyle name="差_55-资产减值损失（空白模板）_货币资金" xfId="621"/>
    <cellStyle name="差_55-资产减值损失（空白模板）_应收账款" xfId="622"/>
    <cellStyle name="差_9管理费用" xfId="624"/>
    <cellStyle name="差_9管理费用 2" xfId="299"/>
    <cellStyle name="差_9管理费用 3" xfId="303"/>
    <cellStyle name="差_9管理费用 4" xfId="308"/>
    <cellStyle name="差_9管理费用 5" xfId="625"/>
    <cellStyle name="差_Book2" xfId="49"/>
    <cellStyle name="差_Book2 2" xfId="319"/>
    <cellStyle name="差_Book2 3" xfId="617"/>
    <cellStyle name="差_Book2 4" xfId="626"/>
    <cellStyle name="差_Book2 5" xfId="627"/>
    <cellStyle name="差_dxn底稿目录" xfId="628"/>
    <cellStyle name="差_dxn底稿目录 2" xfId="629"/>
    <cellStyle name="差_dxn底稿目录 3" xfId="630"/>
    <cellStyle name="差_dxn底稿目录 4" xfId="631"/>
    <cellStyle name="差_dxn底稿目录 5" xfId="632"/>
    <cellStyle name="差_FJ 其他应付款" xfId="633"/>
    <cellStyle name="差_G-应收账款" xfId="634"/>
    <cellStyle name="差_Sheet1" xfId="635"/>
    <cellStyle name="差_Sheet1 2" xfId="636"/>
    <cellStyle name="差_Sheet1 3" xfId="637"/>
    <cellStyle name="差_Sheet1 4" xfId="638"/>
    <cellStyle name="差_Sheet1 5" xfId="639"/>
    <cellStyle name="差_Sheet1 6" xfId="180"/>
    <cellStyle name="差_Sheet1 7" xfId="182"/>
    <cellStyle name="差_Sheet1 8" xfId="185"/>
    <cellStyle name="差_Z17-1审定表" xfId="139"/>
    <cellStyle name="差_ZA0货币资金审定表 " xfId="640"/>
    <cellStyle name="差_ZA0货币资金审定表  2" xfId="641"/>
    <cellStyle name="差_ZA0货币资金审定表  3" xfId="642"/>
    <cellStyle name="差_ZA0货币资金审定表  4" xfId="643"/>
    <cellStyle name="差_ZA0货币资金审定表  5" xfId="644"/>
    <cellStyle name="差_ZA0货币资金审定表 _3固定资产" xfId="645"/>
    <cellStyle name="差_ZA0货币资金审定表 _Book2" xfId="646"/>
    <cellStyle name="差_ZA0货币资金审定表 _ZO 固定资产" xfId="647"/>
    <cellStyle name="差_ZA0货币资金审定表 _财务费用" xfId="417"/>
    <cellStyle name="差_ZA0货币资金审定表 _固定资产" xfId="648"/>
    <cellStyle name="差_ZA0货币资金审定表 _货币资金" xfId="649"/>
    <cellStyle name="差_ZA0货币资金审定表 _应收账款" xfId="650"/>
    <cellStyle name="差_ZO 固定资产" xfId="651"/>
    <cellStyle name="差_报表层次重要性水平" xfId="63"/>
    <cellStyle name="差_报表层次重要性水平 2" xfId="652"/>
    <cellStyle name="差_报表层次重要性水平 3" xfId="653"/>
    <cellStyle name="差_财务费用" xfId="654"/>
    <cellStyle name="差_程序表模版" xfId="655"/>
    <cellStyle name="差_存货" xfId="656"/>
    <cellStyle name="差_存货 2" xfId="657"/>
    <cellStyle name="差_存货 3" xfId="658"/>
    <cellStyle name="差_存货 4" xfId="659"/>
    <cellStyle name="差_存货 5" xfId="660"/>
    <cellStyle name="差_大信底稿目录" xfId="661"/>
    <cellStyle name="差_大信底稿目录 2" xfId="662"/>
    <cellStyle name="差_大信底稿目录 3" xfId="663"/>
    <cellStyle name="差_大信底稿目录 4" xfId="665"/>
    <cellStyle name="差_大信底稿目录 5" xfId="666"/>
    <cellStyle name="差_底稿设置宏" xfId="667"/>
    <cellStyle name="差_底稿设置宏 2" xfId="668"/>
    <cellStyle name="差_底稿设置宏 3" xfId="669"/>
    <cellStyle name="差_底稿设置宏 4" xfId="670"/>
    <cellStyle name="差_底稿设置宏 5" xfId="671"/>
    <cellStyle name="差_短期借款" xfId="672"/>
    <cellStyle name="差_复件 固定资产" xfId="673"/>
    <cellStyle name="差_固定资产" xfId="675"/>
    <cellStyle name="差_管理费用" xfId="228"/>
    <cellStyle name="差_货币资金" xfId="677"/>
    <cellStyle name="差_货币资金 2" xfId="678"/>
    <cellStyle name="差_货币资金 3" xfId="679"/>
    <cellStyle name="差_货币资金 4" xfId="680"/>
    <cellStyle name="差_货币资金 5" xfId="682"/>
    <cellStyle name="差_货币资金 天职" xfId="684"/>
    <cellStyle name="差_货币资金 天职 2" xfId="685"/>
    <cellStyle name="差_货币资金 天职 3" xfId="686"/>
    <cellStyle name="差_货币资金 天职 4" xfId="687"/>
    <cellStyle name="差_货币资金 天职 5" xfId="688"/>
    <cellStyle name="差_货币资金 岳华" xfId="689"/>
    <cellStyle name="差_货币资金 岳华 2" xfId="690"/>
    <cellStyle name="差_货币资金 岳华 3" xfId="691"/>
    <cellStyle name="差_货币资金 岳华 4" xfId="692"/>
    <cellStyle name="差_货币资金 岳华 5" xfId="693"/>
    <cellStyle name="差_内部往来表" xfId="694"/>
    <cellStyle name="差_其他应付款" xfId="695"/>
    <cellStyle name="差_其他应付款—YH" xfId="696"/>
    <cellStyle name="差_三年收入及税金 (2)" xfId="697"/>
    <cellStyle name="差_调整分录-母" xfId="192"/>
    <cellStyle name="差_未分配利润" xfId="698"/>
    <cellStyle name="差_无形资产" xfId="699"/>
    <cellStyle name="差_无形资产 2" xfId="700"/>
    <cellStyle name="差_无形资产 3" xfId="701"/>
    <cellStyle name="差_无形资产 4" xfId="702"/>
    <cellStyle name="差_无形资产 5" xfId="703"/>
    <cellStyle name="差_无形资产_3固定资产" xfId="483"/>
    <cellStyle name="差_无形资产_Book2" xfId="705"/>
    <cellStyle name="差_无形资产_ZO 固定资产" xfId="706"/>
    <cellStyle name="差_无形资产_财务费用" xfId="707"/>
    <cellStyle name="差_无形资产_固定资产" xfId="708"/>
    <cellStyle name="差_无形资产_货币资金" xfId="709"/>
    <cellStyle name="差_无形资产_应收账款" xfId="710"/>
    <cellStyle name="差_营业收入" xfId="712"/>
    <cellStyle name="差_应付账款" xfId="713"/>
    <cellStyle name="差_应付职工薪酬" xfId="714"/>
    <cellStyle name="差_应付职工薪酬 2" xfId="715"/>
    <cellStyle name="差_应付职工薪酬 3" xfId="716"/>
    <cellStyle name="差_应付职工薪酬 4" xfId="718"/>
    <cellStyle name="差_应付职工薪酬 5" xfId="720"/>
    <cellStyle name="差_应收账款" xfId="721"/>
    <cellStyle name="差_应收账款 2" xfId="722"/>
    <cellStyle name="差_应收账款 3" xfId="723"/>
    <cellStyle name="差_应收账款 4" xfId="724"/>
    <cellStyle name="差_应收账款 5" xfId="725"/>
    <cellStyle name="差_预收款项" xfId="48"/>
    <cellStyle name="差_长期应付款" xfId="726"/>
    <cellStyle name="差_账项明细表" xfId="727"/>
    <cellStyle name="差_账项明细表 2" xfId="728"/>
    <cellStyle name="差_账项明细表 3" xfId="729"/>
    <cellStyle name="差_账项明细表 4" xfId="730"/>
    <cellStyle name="差_账项明细表 5" xfId="731"/>
    <cellStyle name="差_折旧" xfId="732"/>
    <cellStyle name="差_专项应付款" xfId="733"/>
    <cellStyle name="差_资产负债标准底稿" xfId="734"/>
    <cellStyle name="差_资产负债类底稿模版" xfId="735"/>
    <cellStyle name="差_资负表-母" xfId="736"/>
    <cellStyle name="常规" xfId="0" builtinId="0"/>
    <cellStyle name="常规 10" xfId="100"/>
    <cellStyle name="常规 11" xfId="737"/>
    <cellStyle name="常规 11 2" xfId="717"/>
    <cellStyle name="常规 11 3" xfId="719"/>
    <cellStyle name="常规 12" xfId="738"/>
    <cellStyle name="常规 12 2" xfId="739"/>
    <cellStyle name="常规 13" xfId="740"/>
    <cellStyle name="常规 16" xfId="741"/>
    <cellStyle name="常规 192 2" xfId="743"/>
    <cellStyle name="常规 2" xfId="744"/>
    <cellStyle name="常规 2 2" xfId="746"/>
    <cellStyle name="常规 2 2 2" xfId="747"/>
    <cellStyle name="常规 2 2 2 2" xfId="748"/>
    <cellStyle name="常规 2 2 2 3" xfId="749"/>
    <cellStyle name="常规 2 2 2 4" xfId="55"/>
    <cellStyle name="常规 2 2 2 5" xfId="45"/>
    <cellStyle name="常规 2 2 3" xfId="750"/>
    <cellStyle name="常规 2 2 4" xfId="751"/>
    <cellStyle name="常规 2 2 5" xfId="752"/>
    <cellStyle name="常规 2 3" xfId="754"/>
    <cellStyle name="常规 2 4" xfId="756"/>
    <cellStyle name="常规 2 5" xfId="757"/>
    <cellStyle name="常规 2 6" xfId="758"/>
    <cellStyle name="常规 2 7" xfId="759"/>
    <cellStyle name="常规 2_10存货" xfId="760"/>
    <cellStyle name="常规 3" xfId="326"/>
    <cellStyle name="常规 3 2" xfId="761"/>
    <cellStyle name="常规 3 2 2" xfId="762"/>
    <cellStyle name="常规 3 2 3" xfId="209"/>
    <cellStyle name="常规 3 2 4" xfId="763"/>
    <cellStyle name="常规 3 2 5" xfId="764"/>
    <cellStyle name="常规 3 3" xfId="765"/>
    <cellStyle name="常规 3 4" xfId="766"/>
    <cellStyle name="常规 3 5" xfId="767"/>
    <cellStyle name="常规 3 6" xfId="276"/>
    <cellStyle name="常规 3_10存货" xfId="768"/>
    <cellStyle name="常规 4" xfId="769"/>
    <cellStyle name="常规 4 2" xfId="770"/>
    <cellStyle name="常规 4 3" xfId="771"/>
    <cellStyle name="常规 4 4" xfId="772"/>
    <cellStyle name="常规 4 5" xfId="773"/>
    <cellStyle name="常规 4 6" xfId="774"/>
    <cellStyle name="常规 4_调-供水" xfId="775"/>
    <cellStyle name="常规 5" xfId="776"/>
    <cellStyle name="常规 5 2" xfId="777"/>
    <cellStyle name="常规 5 3" xfId="778"/>
    <cellStyle name="常规 5 4" xfId="780"/>
    <cellStyle name="常规 5 5" xfId="781"/>
    <cellStyle name="常规 5 6" xfId="683"/>
    <cellStyle name="常规 5 7" xfId="782"/>
    <cellStyle name="常规 5 8" xfId="783"/>
    <cellStyle name="常规 5 9" xfId="784"/>
    <cellStyle name="常规 6" xfId="785"/>
    <cellStyle name="常规 6 2" xfId="786"/>
    <cellStyle name="常规 6 3" xfId="787"/>
    <cellStyle name="常规 6 4" xfId="788"/>
    <cellStyle name="常规 6 5" xfId="33"/>
    <cellStyle name="常规 7" xfId="789"/>
    <cellStyle name="常规 7 2" xfId="790"/>
    <cellStyle name="常规 7 3" xfId="791"/>
    <cellStyle name="常规 7 4" xfId="605"/>
    <cellStyle name="常规 7 5" xfId="792"/>
    <cellStyle name="常规 7 6" xfId="793"/>
    <cellStyle name="常规 7 7" xfId="794"/>
    <cellStyle name="常规 7 8" xfId="795"/>
    <cellStyle name="常规 7 9" xfId="796"/>
    <cellStyle name="常规 8" xfId="549"/>
    <cellStyle name="常规 8 2" xfId="797"/>
    <cellStyle name="常规 8 3" xfId="41"/>
    <cellStyle name="常规 8 4" xfId="798"/>
    <cellStyle name="常规 8 5" xfId="799"/>
    <cellStyle name="常规 8 6" xfId="800"/>
    <cellStyle name="常规 8 7" xfId="801"/>
    <cellStyle name="常规 8 8" xfId="253"/>
    <cellStyle name="常规 8 9" xfId="802"/>
    <cellStyle name="常规 9" xfId="597"/>
    <cellStyle name="常规_2001中报" xfId="803"/>
    <cellStyle name="常规_2006徐工科技合并报表－新准则_1" xfId="805"/>
    <cellStyle name="常规_2007合并现金流量表底稿" xfId="806"/>
    <cellStyle name="常规_Book1" xfId="807"/>
    <cellStyle name="超级链接_综合类底稿表格" xfId="808"/>
    <cellStyle name="超链接" xfId="22" builtinId="8"/>
    <cellStyle name="超链接 2" xfId="221"/>
    <cellStyle name="超链接 2 2" xfId="809"/>
    <cellStyle name="超链接 2 3" xfId="301"/>
    <cellStyle name="超链接 2 4" xfId="811"/>
    <cellStyle name="超链接 2 5" xfId="812"/>
    <cellStyle name="超链接 3" xfId="224"/>
    <cellStyle name="超链接 3 2" xfId="813"/>
    <cellStyle name="超链接 3 3" xfId="814"/>
    <cellStyle name="超链接 3 4" xfId="815"/>
    <cellStyle name="超链接 3 5" xfId="816"/>
    <cellStyle name="超链接 4" xfId="817"/>
    <cellStyle name="好__dxn_tempA空白表页" xfId="818"/>
    <cellStyle name="好__dxn_temp空白表页" xfId="819"/>
    <cellStyle name="好_10存货" xfId="674"/>
    <cellStyle name="好_10存货 2" xfId="820"/>
    <cellStyle name="好_10存货 3" xfId="821"/>
    <cellStyle name="好_10存货 4" xfId="822"/>
    <cellStyle name="好_10存货 5" xfId="823"/>
    <cellStyle name="好_15-固定资产（空白模板）" xfId="335"/>
    <cellStyle name="好_19-无形资产（空白模板）" xfId="824"/>
    <cellStyle name="好_19-无形资产（空白模板） 2" xfId="825"/>
    <cellStyle name="好_19-无形资产（空白模板） 3" xfId="826"/>
    <cellStyle name="好_19-无形资产（空白模板） 4" xfId="827"/>
    <cellStyle name="好_19-无形资产（空白模板） 5" xfId="828"/>
    <cellStyle name="好_19-无形资产（空白模板）_3固定资产" xfId="829"/>
    <cellStyle name="好_19-无形资产（空白模板）_Book2" xfId="830"/>
    <cellStyle name="好_19-无形资产（空白模板）_ZO 固定资产" xfId="30"/>
    <cellStyle name="好_19-无形资产（空白模板）_财务费用" xfId="831"/>
    <cellStyle name="好_19-无形资产（空白模板）_固定资产" xfId="832"/>
    <cellStyle name="好_19-无形资产（空白模板）_货币资金" xfId="833"/>
    <cellStyle name="好_19-无形资产（空白模板）_应收账款" xfId="834"/>
    <cellStyle name="好_1财务费用" xfId="579"/>
    <cellStyle name="好_1财务费用 2" xfId="835"/>
    <cellStyle name="好_1财务费用 3" xfId="836"/>
    <cellStyle name="好_1财务费用 4" xfId="837"/>
    <cellStyle name="好_1财务费用 5" xfId="838"/>
    <cellStyle name="好_1财务费用_3固定资产" xfId="839"/>
    <cellStyle name="好_1财务费用_Book2" xfId="840"/>
    <cellStyle name="好_1财务费用_ZO 固定资产" xfId="842"/>
    <cellStyle name="好_1财务费用_财务费用" xfId="843"/>
    <cellStyle name="好_1财务费用_固定资产" xfId="844"/>
    <cellStyle name="好_1财务费用_货币资金" xfId="845"/>
    <cellStyle name="好_1财务费用_应收账款" xfId="846"/>
    <cellStyle name="好_1短期借款" xfId="847"/>
    <cellStyle name="好_1营业收入" xfId="848"/>
    <cellStyle name="好_1营业收入 2" xfId="849"/>
    <cellStyle name="好_1营业收入 3" xfId="850"/>
    <cellStyle name="好_1营业收入 4" xfId="851"/>
    <cellStyle name="好_1营业收入 5" xfId="852"/>
    <cellStyle name="好_1营业收入_3固定资产" xfId="374"/>
    <cellStyle name="好_1营业收入_Book2" xfId="853"/>
    <cellStyle name="好_1营业收入_ZO 固定资产" xfId="854"/>
    <cellStyle name="好_1营业收入_财务费用" xfId="855"/>
    <cellStyle name="好_1营业收入_固定资产" xfId="856"/>
    <cellStyle name="好_1营业收入_货币资金" xfId="857"/>
    <cellStyle name="好_1营业收入_应收账款" xfId="858"/>
    <cellStyle name="好_1应收账款" xfId="583"/>
    <cellStyle name="好_1预收款项" xfId="859"/>
    <cellStyle name="好_1专项应付款" xfId="860"/>
    <cellStyle name="好_1资产减值损失" xfId="861"/>
    <cellStyle name="好_1资产减值损失 2" xfId="862"/>
    <cellStyle name="好_1资产减值损失 3" xfId="863"/>
    <cellStyle name="好_1资产减值损失 4" xfId="864"/>
    <cellStyle name="好_1资产减值损失 5" xfId="866"/>
    <cellStyle name="好_1资产减值损失_3固定资产" xfId="867"/>
    <cellStyle name="好_1资产减值损失_Book2" xfId="868"/>
    <cellStyle name="好_1资产减值损失_ZO 固定资产" xfId="869"/>
    <cellStyle name="好_1资产减值损失_财务费用" xfId="870"/>
    <cellStyle name="好_1资产减值损失_固定资产" xfId="871"/>
    <cellStyle name="好_1资产减值损失_货币资金" xfId="491"/>
    <cellStyle name="好_1资产减值损失_应收账款" xfId="873"/>
    <cellStyle name="好_2009年" xfId="875"/>
    <cellStyle name="好_27-短期借款(空白模板)" xfId="876"/>
    <cellStyle name="好_2-交易性金融资产（空白模板）" xfId="877"/>
    <cellStyle name="好_2-交易性金融资产（空白模板） 2" xfId="878"/>
    <cellStyle name="好_2-交易性金融资产（空白模板） 3" xfId="879"/>
    <cellStyle name="好_2-交易性金融资产（空白模板） 4" xfId="880"/>
    <cellStyle name="好_2-交易性金融资产（空白模板） 5" xfId="881"/>
    <cellStyle name="好_2应收账款" xfId="263"/>
    <cellStyle name="好_30-应付账款（空白模板）" xfId="65"/>
    <cellStyle name="好_31-预收账款（空白模板）" xfId="883"/>
    <cellStyle name="好_3-2 进一步审计程序-采购与付款循环" xfId="884"/>
    <cellStyle name="好_3-2 进一步审计程序-采购与付款循环 2" xfId="145"/>
    <cellStyle name="好_3-2 进一步审计程序-采购与付款循环 3" xfId="359"/>
    <cellStyle name="好_3-2 进一步审计程序-采购与付款循环 4" xfId="434"/>
    <cellStyle name="好_3-2 进一步审计程序-采购与付款循环 5" xfId="885"/>
    <cellStyle name="好_3-3 进一步审计程序-存货与生产循环" xfId="886"/>
    <cellStyle name="好_3-3 进一步审计程序-存货与生产循环 2" xfId="887"/>
    <cellStyle name="好_3-3 进一步审计程序-存货与生产循环 3" xfId="888"/>
    <cellStyle name="好_3-3 进一步审计程序-存货与生产循环 4" xfId="889"/>
    <cellStyle name="好_3-3 进一步审计程序-存货与生产循环 5" xfId="890"/>
    <cellStyle name="好_37-长期借款（空白模板）" xfId="891"/>
    <cellStyle name="好_3固定资产" xfId="220"/>
    <cellStyle name="好_40-专项应付款(空白模板)" xfId="892"/>
    <cellStyle name="好_49-营业收入（空白模板）" xfId="893"/>
    <cellStyle name="好_49-营业收入（空白模板） 2" xfId="564"/>
    <cellStyle name="好_49-营业收入（空白模板） 3" xfId="894"/>
    <cellStyle name="好_49-营业收入（空白模板） 4" xfId="270"/>
    <cellStyle name="好_49-营业收入（空白模板） 5" xfId="895"/>
    <cellStyle name="好_49-营业收入（空白模板）_3固定资产" xfId="98"/>
    <cellStyle name="好_49-营业收入（空白模板）_Book2" xfId="896"/>
    <cellStyle name="好_49-营业收入（空白模板）_ZO 固定资产" xfId="882"/>
    <cellStyle name="好_49-营业收入（空白模板）_财务费用" xfId="897"/>
    <cellStyle name="好_49-营业收入（空白模板）_固定资产" xfId="898"/>
    <cellStyle name="好_49-营业收入（空白模板）_货币资金" xfId="865"/>
    <cellStyle name="好_49-营业收入（空白模板）_应收账款" xfId="899"/>
    <cellStyle name="好_4-应收账款（空白模板）" xfId="900"/>
    <cellStyle name="好_4-应收账款（空白模板） 2" xfId="901"/>
    <cellStyle name="好_4-应收账款（空白模板） 3" xfId="902"/>
    <cellStyle name="好_4-应收账款（空白模板） 4" xfId="903"/>
    <cellStyle name="好_4-应收账款（空白模板） 5" xfId="904"/>
    <cellStyle name="好_50-营业成本（空白模板）" xfId="905"/>
    <cellStyle name="好_50-营业成本（空白模板） 2" xfId="906"/>
    <cellStyle name="好_50-营业成本（空白模板） 3" xfId="907"/>
    <cellStyle name="好_50-营业成本（空白模板） 4" xfId="908"/>
    <cellStyle name="好_50-营业成本（空白模板） 5" xfId="909"/>
    <cellStyle name="好_50-营业成本（空白模板）_3固定资产" xfId="306"/>
    <cellStyle name="好_50-营业成本（空白模板）_Book2" xfId="911"/>
    <cellStyle name="好_50-营业成本（空白模板）_ZO 固定资产" xfId="339"/>
    <cellStyle name="好_50-营业成本（空白模板）_财务费用" xfId="912"/>
    <cellStyle name="好_50-营业成本（空白模板）_固定资产" xfId="913"/>
    <cellStyle name="好_50-营业成本（空白模板）_货币资金" xfId="914"/>
    <cellStyle name="好_50-营业成本（空白模板）_应收账款" xfId="915"/>
    <cellStyle name="好_51-营业税金及附加（空白模板）" xfId="916"/>
    <cellStyle name="好_51-营业税金及附加（空白模板） 2" xfId="917"/>
    <cellStyle name="好_51-营业税金及附加（空白模板） 3" xfId="919"/>
    <cellStyle name="好_51-营业税金及附加（空白模板） 4" xfId="920"/>
    <cellStyle name="好_51-营业税金及附加（空白模板） 5" xfId="921"/>
    <cellStyle name="好_51-营业税金及附加（空白模板）_3固定资产" xfId="922"/>
    <cellStyle name="好_51-营业税金及附加（空白模板）_Book2" xfId="59"/>
    <cellStyle name="好_51-营业税金及附加（空白模板）_ZO 固定资产" xfId="923"/>
    <cellStyle name="好_51-营业税金及附加（空白模板）_财务费用" xfId="924"/>
    <cellStyle name="好_51-营业税金及附加（空白模板）_固定资产" xfId="925"/>
    <cellStyle name="好_51-营业税金及附加（空白模板）_货币资金" xfId="397"/>
    <cellStyle name="好_51-营业税金及附加（空白模板）_应收账款" xfId="926"/>
    <cellStyle name="好_54-财务费用（空白模板）" xfId="117"/>
    <cellStyle name="好_54-财务费用（空白模板） 2" xfId="454"/>
    <cellStyle name="好_54-财务费用（空白模板） 3" xfId="927"/>
    <cellStyle name="好_54-财务费用（空白模板） 4" xfId="928"/>
    <cellStyle name="好_54-财务费用（空白模板） 5" xfId="929"/>
    <cellStyle name="好_54-财务费用（空白模板）_3固定资产" xfId="930"/>
    <cellStyle name="好_54-财务费用（空白模板）_Book2" xfId="931"/>
    <cellStyle name="好_54-财务费用（空白模板）_ZO 固定资产" xfId="932"/>
    <cellStyle name="好_54-财务费用（空白模板）_财务费用" xfId="779"/>
    <cellStyle name="好_54-财务费用（空白模板）_固定资产" xfId="933"/>
    <cellStyle name="好_54-财务费用（空白模板）_货币资金" xfId="934"/>
    <cellStyle name="好_54-财务费用（空白模板）_应收账款" xfId="935"/>
    <cellStyle name="好_55-资产减值损失（空白模板）" xfId="936"/>
    <cellStyle name="好_55-资产减值损失（空白模板） 2" xfId="937"/>
    <cellStyle name="好_55-资产减值损失（空白模板） 3" xfId="938"/>
    <cellStyle name="好_55-资产减值损失（空白模板） 4" xfId="939"/>
    <cellStyle name="好_55-资产减值损失（空白模板） 5" xfId="940"/>
    <cellStyle name="好_55-资产减值损失（空白模板）_3固定资产" xfId="810"/>
    <cellStyle name="好_55-资产减值损失（空白模板）_Book2" xfId="941"/>
    <cellStyle name="好_55-资产减值损失（空白模板）_ZO 固定资产" xfId="942"/>
    <cellStyle name="好_55-资产减值损失（空白模板）_财务费用" xfId="943"/>
    <cellStyle name="好_55-资产减值损失（空白模板）_固定资产" xfId="945"/>
    <cellStyle name="好_55-资产减值损失（空白模板）_货币资金" xfId="946"/>
    <cellStyle name="好_55-资产减值损失（空白模板）_应收账款" xfId="948"/>
    <cellStyle name="好_9管理费用" xfId="950"/>
    <cellStyle name="好_9管理费用 2" xfId="952"/>
    <cellStyle name="好_9管理费用 3" xfId="953"/>
    <cellStyle name="好_9管理费用 4" xfId="955"/>
    <cellStyle name="好_9管理费用 5" xfId="956"/>
    <cellStyle name="好_Book2" xfId="957"/>
    <cellStyle name="好_Book2 2" xfId="958"/>
    <cellStyle name="好_Book2 3" xfId="959"/>
    <cellStyle name="好_Book2 4" xfId="960"/>
    <cellStyle name="好_Book2 5" xfId="961"/>
    <cellStyle name="好_FJ 其他应付款" xfId="962"/>
    <cellStyle name="好_G-应收账款" xfId="54"/>
    <cellStyle name="好_Sheet1" xfId="216"/>
    <cellStyle name="好_Sheet1 2" xfId="964"/>
    <cellStyle name="好_Sheet1 3" xfId="965"/>
    <cellStyle name="好_Sheet1 4" xfId="966"/>
    <cellStyle name="好_Sheet1 5" xfId="967"/>
    <cellStyle name="好_Sheet1 6" xfId="745"/>
    <cellStyle name="好_Sheet1 7" xfId="753"/>
    <cellStyle name="好_Sheet1 8" xfId="755"/>
    <cellStyle name="好_Sheet1_1" xfId="968"/>
    <cellStyle name="好_Z17-1审定表" xfId="969"/>
    <cellStyle name="好_ZA0货币资金审定表 " xfId="970"/>
    <cellStyle name="好_ZA0货币资金审定表  2" xfId="949"/>
    <cellStyle name="好_ZA0货币资金审定表  3" xfId="971"/>
    <cellStyle name="好_ZA0货币资金审定表  4" xfId="972"/>
    <cellStyle name="好_ZA0货币资金审定表  5" xfId="973"/>
    <cellStyle name="好_ZA0货币资金审定表 _3固定资产" xfId="974"/>
    <cellStyle name="好_ZA0货币资金审定表 _Book2" xfId="975"/>
    <cellStyle name="好_ZA0货币资金审定表 _ZO 固定资产" xfId="977"/>
    <cellStyle name="好_ZA0货币资金审定表 _财务费用" xfId="978"/>
    <cellStyle name="好_ZA0货币资金审定表 _固定资产" xfId="979"/>
    <cellStyle name="好_ZA0货币资金审定表 _货币资金" xfId="980"/>
    <cellStyle name="好_ZA0货币资金审定表 _应收账款" xfId="841"/>
    <cellStyle name="好_ZO 固定资产" xfId="981"/>
    <cellStyle name="好_报表层次重要性水平" xfId="982"/>
    <cellStyle name="好_报表层次重要性水平 2" xfId="983"/>
    <cellStyle name="好_报表层次重要性水平 3" xfId="984"/>
    <cellStyle name="好_财务费用" xfId="986"/>
    <cellStyle name="好_财务费用 2" xfId="366"/>
    <cellStyle name="好_财务费用 3" xfId="370"/>
    <cellStyle name="好_财务费用 4" xfId="373"/>
    <cellStyle name="好_财务费用 5" xfId="988"/>
    <cellStyle name="好_财务费用_1" xfId="989"/>
    <cellStyle name="好_财务费用_3固定资产" xfId="990"/>
    <cellStyle name="好_财务费用_Book2" xfId="991"/>
    <cellStyle name="好_财务费用_ZO 固定资产" xfId="992"/>
    <cellStyle name="好_财务费用_财务费用" xfId="993"/>
    <cellStyle name="好_财务费用_固定资产" xfId="994"/>
    <cellStyle name="好_财务费用_货币资金" xfId="995"/>
    <cellStyle name="好_财务费用_应收账款" xfId="996"/>
    <cellStyle name="好_程序表模版" xfId="997"/>
    <cellStyle name="好_存货" xfId="998"/>
    <cellStyle name="好_存货 - 复制" xfId="151"/>
    <cellStyle name="好_存货 - 复制 2" xfId="999"/>
    <cellStyle name="好_存货 - 复制 3" xfId="1000"/>
    <cellStyle name="好_存货 - 复制 4" xfId="1001"/>
    <cellStyle name="好_存货 - 复制 5" xfId="1002"/>
    <cellStyle name="好_存货 2" xfId="1003"/>
    <cellStyle name="好_存货 3" xfId="1004"/>
    <cellStyle name="好_存货 4" xfId="1005"/>
    <cellStyle name="好_存货 5" xfId="963"/>
    <cellStyle name="好_大信底稿目录" xfId="1006"/>
    <cellStyle name="好_大信底稿目录 2" xfId="1007"/>
    <cellStyle name="好_大信底稿目录 3" xfId="1008"/>
    <cellStyle name="好_大信底稿目录 4" xfId="1009"/>
    <cellStyle name="好_大信底稿目录 5" xfId="1010"/>
    <cellStyle name="好_底稿设置宏" xfId="1011"/>
    <cellStyle name="好_底稿设置宏 2" xfId="1012"/>
    <cellStyle name="好_底稿设置宏 3" xfId="1013"/>
    <cellStyle name="好_底稿设置宏 4" xfId="1014"/>
    <cellStyle name="好_底稿设置宏 5" xfId="1015"/>
    <cellStyle name="好_底稿设置宏_大信底稿目录" xfId="954"/>
    <cellStyle name="好_底稿设置宏_大信底稿目录 2" xfId="1016"/>
    <cellStyle name="好_底稿设置宏_大信底稿目录 3" xfId="1018"/>
    <cellStyle name="好_底稿设置宏_大信底稿目录 4" xfId="1019"/>
    <cellStyle name="好_底稿设置宏_大信底稿目录 5" xfId="623"/>
    <cellStyle name="好_短期借款" xfId="910"/>
    <cellStyle name="好_短期借款—TZ" xfId="1020"/>
    <cellStyle name="好_复件 固定资产" xfId="1021"/>
    <cellStyle name="好_固定资产" xfId="1022"/>
    <cellStyle name="好_管理费用" xfId="123"/>
    <cellStyle name="好_货币资金" xfId="1023"/>
    <cellStyle name="好_货币资金 2" xfId="711"/>
    <cellStyle name="好_货币资金 3" xfId="1024"/>
    <cellStyle name="好_货币资金 4" xfId="1025"/>
    <cellStyle name="好_货币资金 5" xfId="1026"/>
    <cellStyle name="好_货币资金 天职" xfId="1027"/>
    <cellStyle name="好_货币资金 天职 2" xfId="872"/>
    <cellStyle name="好_货币资金 天职 3" xfId="1028"/>
    <cellStyle name="好_货币资金 天职 4" xfId="1029"/>
    <cellStyle name="好_货币资金 天职 5" xfId="1030"/>
    <cellStyle name="好_货币资金 岳华" xfId="1031"/>
    <cellStyle name="好_货币资金 岳华 2" xfId="1032"/>
    <cellStyle name="好_货币资金 岳华 3" xfId="285"/>
    <cellStyle name="好_货币资金 岳华 4" xfId="1033"/>
    <cellStyle name="好_货币资金 岳华 5" xfId="1034"/>
    <cellStyle name="好_内部往来表" xfId="13"/>
    <cellStyle name="好_其他应付款" xfId="1035"/>
    <cellStyle name="好_其他应付款—YH" xfId="1036"/>
    <cellStyle name="好_其他应收款" xfId="1037"/>
    <cellStyle name="好_三年收入及税金 (2)" xfId="1038"/>
    <cellStyle name="好_实收资本(股本)" xfId="1039"/>
    <cellStyle name="好_调整分录-母" xfId="1040"/>
    <cellStyle name="好_未分配利润" xfId="1041"/>
    <cellStyle name="好_无形资产" xfId="1042"/>
    <cellStyle name="好_无形资产 2" xfId="1043"/>
    <cellStyle name="好_无形资产 3" xfId="1044"/>
    <cellStyle name="好_无形资产 4" xfId="1045"/>
    <cellStyle name="好_无形资产 5" xfId="947"/>
    <cellStyle name="好_无形资产_3固定资产" xfId="95"/>
    <cellStyle name="好_无形资产_Book2" xfId="1046"/>
    <cellStyle name="好_无形资产_ZO 固定资产" xfId="1047"/>
    <cellStyle name="好_无形资产_财务费用" xfId="1017"/>
    <cellStyle name="好_无形资产_固定资产" xfId="1048"/>
    <cellStyle name="好_无形资产_货币资金" xfId="1049"/>
    <cellStyle name="好_无形资产_应收账款" xfId="1050"/>
    <cellStyle name="好_银行函证结果汇总表" xfId="1051"/>
    <cellStyle name="好_银行函证结果汇总表 2" xfId="1052"/>
    <cellStyle name="好_银行函证结果汇总表 3" xfId="1053"/>
    <cellStyle name="好_银行函证结果汇总表 4" xfId="1054"/>
    <cellStyle name="好_银行函证结果汇总表 5" xfId="1055"/>
    <cellStyle name="好_银行函证结果汇总表_3固定资产" xfId="1056"/>
    <cellStyle name="好_银行函证结果汇总表_Book2" xfId="1057"/>
    <cellStyle name="好_银行函证结果汇总表_ZO 固定资产" xfId="1058"/>
    <cellStyle name="好_银行函证结果汇总表_财务费用" xfId="1059"/>
    <cellStyle name="好_银行函证结果汇总表_固定资产" xfId="681"/>
    <cellStyle name="好_银行函证结果汇总表_货币资金" xfId="1060"/>
    <cellStyle name="好_银行函证结果汇总表_应收账款" xfId="1061"/>
    <cellStyle name="好_营业收入" xfId="1062"/>
    <cellStyle name="好_营业收入 2" xfId="1063"/>
    <cellStyle name="好_营业收入 3" xfId="1064"/>
    <cellStyle name="好_营业收入 4" xfId="1065"/>
    <cellStyle name="好_营业收入 5" xfId="1066"/>
    <cellStyle name="好_营业收入_3固定资产" xfId="1067"/>
    <cellStyle name="好_营业收入_Book2" xfId="1068"/>
    <cellStyle name="好_营业收入_ZO 固定资产" xfId="1069"/>
    <cellStyle name="好_营业收入_财务费用" xfId="1070"/>
    <cellStyle name="好_营业收入_固定资产" xfId="1071"/>
    <cellStyle name="好_营业收入_货币资金" xfId="1072"/>
    <cellStyle name="好_营业收入_应收账款" xfId="1073"/>
    <cellStyle name="好_应付债券" xfId="1074"/>
    <cellStyle name="好_应付账款" xfId="664"/>
    <cellStyle name="好_应付职工薪酬" xfId="1075"/>
    <cellStyle name="好_应付职工薪酬 2" xfId="1076"/>
    <cellStyle name="好_应付职工薪酬 3" xfId="1077"/>
    <cellStyle name="好_应付职工薪酬 4" xfId="1078"/>
    <cellStyle name="好_应付职工薪酬 5" xfId="1079"/>
    <cellStyle name="好_应收利息" xfId="1080"/>
    <cellStyle name="好_应收利息 2" xfId="1081"/>
    <cellStyle name="好_应收利息 3" xfId="1082"/>
    <cellStyle name="好_应收利息 4" xfId="1083"/>
    <cellStyle name="好_应收利息 5" xfId="1084"/>
    <cellStyle name="好_应收利息_3固定资产" xfId="1085"/>
    <cellStyle name="好_应收利息_Book2" xfId="742"/>
    <cellStyle name="好_应收利息_ZO 固定资产" xfId="1086"/>
    <cellStyle name="好_应收利息_财务费用" xfId="1087"/>
    <cellStyle name="好_应收利息_固定资产" xfId="1088"/>
    <cellStyle name="好_应收利息_货币资金" xfId="918"/>
    <cellStyle name="好_应收利息_应收账款" xfId="1089"/>
    <cellStyle name="好_应收账款" xfId="1090"/>
    <cellStyle name="好_应收账款 2" xfId="1091"/>
    <cellStyle name="好_应收账款 3" xfId="1092"/>
    <cellStyle name="好_应收账款 4" xfId="1093"/>
    <cellStyle name="好_应收账款 5" xfId="1094"/>
    <cellStyle name="好_预收款项" xfId="1095"/>
    <cellStyle name="好_长期借款" xfId="1096"/>
    <cellStyle name="好_长期借款—TZ" xfId="1097"/>
    <cellStyle name="好_长期应付款" xfId="1098"/>
    <cellStyle name="好_账项明细表" xfId="1099"/>
    <cellStyle name="好_账项明细表 2" xfId="1101"/>
    <cellStyle name="好_账项明细表 3" xfId="1102"/>
    <cellStyle name="好_账项明细表 4" xfId="1103"/>
    <cellStyle name="好_账项明细表 5" xfId="413"/>
    <cellStyle name="好_折旧" xfId="1104"/>
    <cellStyle name="好_主营成本" xfId="1105"/>
    <cellStyle name="好_专项应付款" xfId="704"/>
    <cellStyle name="好_资产负债标准底稿" xfId="1106"/>
    <cellStyle name="好_资产负债标准底稿 2" xfId="1107"/>
    <cellStyle name="好_资产负债标准底稿 3" xfId="1108"/>
    <cellStyle name="好_资产负债标准底稿 4" xfId="1109"/>
    <cellStyle name="好_资产负债标准底稿 5" xfId="1110"/>
    <cellStyle name="好_资产负债标准底稿_大信底稿目录" xfId="951"/>
    <cellStyle name="好_资产负债标准底稿_大信底稿目录 2" xfId="1111"/>
    <cellStyle name="好_资产负债标准底稿_大信底稿目录 3" xfId="1112"/>
    <cellStyle name="好_资产负债标准底稿_大信底稿目录 4" xfId="1113"/>
    <cellStyle name="好_资产负债标准底稿_大信底稿目录 5" xfId="804"/>
    <cellStyle name="好_资产负债类底稿模版" xfId="985"/>
    <cellStyle name="好_资产负债类底稿模版 2" xfId="365"/>
    <cellStyle name="好_资产负债类底稿模版 3" xfId="369"/>
    <cellStyle name="好_资产负债类底稿模版 4" xfId="372"/>
    <cellStyle name="好_资产负债类底稿模版 5" xfId="987"/>
    <cellStyle name="好_资产负债类底稿模版_大信底稿目录" xfId="1114"/>
    <cellStyle name="好_资产负债类底稿模版_大信底稿目录 2" xfId="1115"/>
    <cellStyle name="好_资产负债类底稿模版_大信底稿目录 3" xfId="1116"/>
    <cellStyle name="好_资产负债类底稿模版_大信底稿目录 4" xfId="1117"/>
    <cellStyle name="好_资产负债类底稿模版_大信底稿目录 5" xfId="1118"/>
    <cellStyle name="好_资产减值损失" xfId="1119"/>
    <cellStyle name="好_资产减值损失 2" xfId="518"/>
    <cellStyle name="好_资产减值损失 3" xfId="362"/>
    <cellStyle name="好_资产减值损失 4" xfId="364"/>
    <cellStyle name="好_资产减值损失 5" xfId="368"/>
    <cellStyle name="好_资产减值损失_3固定资产" xfId="1120"/>
    <cellStyle name="好_资产减值损失_Book2" xfId="976"/>
    <cellStyle name="好_资产减值损失_ZO 固定资产" xfId="1121"/>
    <cellStyle name="好_资产减值损失_财务费用" xfId="381"/>
    <cellStyle name="好_资产减值损失_固定资产" xfId="1122"/>
    <cellStyle name="好_资产减值损失_货币资金" xfId="1123"/>
    <cellStyle name="好_资产减值损失_应收账款" xfId="1124"/>
    <cellStyle name="好_资负表-母" xfId="1125"/>
    <cellStyle name="桁区切り [0.00]_１１月価格表" xfId="1126"/>
    <cellStyle name="桁区切り_１１月価格表" xfId="1127"/>
    <cellStyle name="貨幣 [0]_SGV" xfId="586"/>
    <cellStyle name="貨幣_SGV" xfId="1128"/>
    <cellStyle name="霓付 [0]_1202" xfId="1129"/>
    <cellStyle name="霓付_1202" xfId="391"/>
    <cellStyle name="妞" xfId="1130"/>
    <cellStyle name="欧" xfId="1131"/>
    <cellStyle name="烹拳 [0]_1202" xfId="1132"/>
    <cellStyle name="烹拳_1202" xfId="1133"/>
    <cellStyle name="砯刽 [0]_PLDT" xfId="1134"/>
    <cellStyle name="砯刽_PLDT" xfId="944"/>
    <cellStyle name="普通_ 白土" xfId="1135"/>
    <cellStyle name="千分位[0]_ 白土" xfId="1136"/>
    <cellStyle name="千分位_ 白土" xfId="1137"/>
    <cellStyle name="千位[0]_ 预 付 帐 款" xfId="35"/>
    <cellStyle name="千位_ 预 付 帐 款" xfId="1138"/>
    <cellStyle name="千位分隔" xfId="15" builtinId="3"/>
    <cellStyle name="千位分隔 10 2" xfId="1139"/>
    <cellStyle name="千位分隔 12" xfId="1140"/>
    <cellStyle name="千位分隔 2" xfId="1141"/>
    <cellStyle name="千位分隔 2 2" xfId="1142"/>
    <cellStyle name="千位分隔 2 3" xfId="1143"/>
    <cellStyle name="千位分隔 2 4" xfId="444"/>
    <cellStyle name="千位分隔 2 5" xfId="1144"/>
    <cellStyle name="千位分隔 2 6" xfId="1145"/>
    <cellStyle name="千位分隔 2 7" xfId="1146"/>
    <cellStyle name="千位分隔 2 8" xfId="1147"/>
    <cellStyle name="千位分隔 2 9" xfId="1148"/>
    <cellStyle name="千位分隔 3" xfId="1149"/>
    <cellStyle name="千位分隔 3 10" xfId="1150"/>
    <cellStyle name="千位分隔 3 2" xfId="1151"/>
    <cellStyle name="千位分隔 3 2 2" xfId="1152"/>
    <cellStyle name="千位分隔 3 2 3" xfId="1153"/>
    <cellStyle name="千位分隔 3 2 4" xfId="1154"/>
    <cellStyle name="千位分隔 3 2 5" xfId="1155"/>
    <cellStyle name="千位分隔 3 3" xfId="1156"/>
    <cellStyle name="千位分隔 3 4" xfId="1157"/>
    <cellStyle name="千位分隔 3 5" xfId="676"/>
    <cellStyle name="千位分隔 3 6" xfId="1158"/>
    <cellStyle name="千位分隔 3 7" xfId="1159"/>
    <cellStyle name="千位分隔 3 8" xfId="619"/>
    <cellStyle name="千位分隔 3 9" xfId="1160"/>
    <cellStyle name="千位分隔 4" xfId="1161"/>
    <cellStyle name="千位分隔 4 2" xfId="1162"/>
    <cellStyle name="千位分隔 4 3" xfId="1163"/>
    <cellStyle name="千位分隔 4 4" xfId="1164"/>
    <cellStyle name="千位分隔 4 5" xfId="1165"/>
    <cellStyle name="千位分隔 5" xfId="377"/>
    <cellStyle name="千位分隔 6" xfId="1166"/>
    <cellStyle name="千位分隔 7" xfId="1167"/>
    <cellStyle name="千位分隔[0] 2" xfId="68"/>
    <cellStyle name="千位分隔[0] 2 2" xfId="1168"/>
    <cellStyle name="千位分隔[0] 2 3" xfId="609"/>
    <cellStyle name="千位分隔[0] 2 4" xfId="1169"/>
    <cellStyle name="千位分隔[0] 2 5" xfId="1170"/>
    <cellStyle name="钎霖_(沥焊何巩)岿喊牢盔拌裙" xfId="1171"/>
    <cellStyle name="强调 1" xfId="305"/>
    <cellStyle name="强调 1 2" xfId="1172"/>
    <cellStyle name="强调 1 3" xfId="1173"/>
    <cellStyle name="强调 1 4" xfId="1174"/>
    <cellStyle name="强调 1 5" xfId="1175"/>
    <cellStyle name="强调 2" xfId="1176"/>
    <cellStyle name="强调 2 2" xfId="265"/>
    <cellStyle name="强调 2 3" xfId="218"/>
    <cellStyle name="强调 2 4" xfId="1177"/>
    <cellStyle name="强调 2 5" xfId="559"/>
    <cellStyle name="强调 3" xfId="1178"/>
    <cellStyle name="强调 3 2" xfId="1179"/>
    <cellStyle name="强调 3 3" xfId="1180"/>
    <cellStyle name="强调 3 4" xfId="1181"/>
    <cellStyle name="强调 3 5" xfId="1182"/>
    <cellStyle name="通貨 [0.00]_１１月価格表" xfId="473"/>
    <cellStyle name="通貨_１１月価格表" xfId="1183"/>
    <cellStyle name="样式 1" xfId="459"/>
    <cellStyle name="样式 1 2" xfId="1184"/>
    <cellStyle name="样式 1_Z4-100应收账款明细审定表" xfId="538"/>
    <cellStyle name="一般_SGV" xfId="1185"/>
    <cellStyle name="昗弨_BOOKSHIP" xfId="1100"/>
    <cellStyle name="寘嬫愗傝 [0.00]_PRODUCT DETAIL Q1" xfId="1186"/>
    <cellStyle name="寘嬫愗傝_PRODUCT DETAIL Q1" xfId="1187"/>
    <cellStyle name="资产" xfId="1188"/>
    <cellStyle name="콤마 [0]_BOILER-CO1" xfId="1189"/>
    <cellStyle name="콤마_BOILER-CO1" xfId="1190"/>
    <cellStyle name="통화 [0]_BOILER-CO1" xfId="1191"/>
    <cellStyle name="통화_BOILER-CO1" xfId="403"/>
    <cellStyle name="표준_0N-HANDLING " xfId="874"/>
  </cellStyles>
  <dxfs count="2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 patternType="solid">
          <bgColor indexed="34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9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J171"/>
  <sheetViews>
    <sheetView showZeros="0" workbookViewId="0">
      <selection activeCell="E13" sqref="E13"/>
    </sheetView>
  </sheetViews>
  <sheetFormatPr defaultColWidth="9" defaultRowHeight="21" customHeight="1"/>
  <cols>
    <col min="1" max="1" width="18" style="4" customWidth="1"/>
    <col min="2" max="2" width="4.875" style="4" customWidth="1"/>
    <col min="3" max="4" width="11.375" style="113" customWidth="1"/>
    <col min="5" max="5" width="29.625" style="114" customWidth="1"/>
    <col min="6" max="6" width="5.125" style="113" customWidth="1"/>
    <col min="7" max="7" width="12.625" style="110" customWidth="1"/>
    <col min="8" max="8" width="12.875" style="110" customWidth="1"/>
    <col min="9" max="9" width="15.875" style="101" customWidth="1"/>
    <col min="10" max="10" width="14.625" style="101" customWidth="1"/>
    <col min="11" max="11" width="15.875" style="101" customWidth="1"/>
    <col min="12" max="12" width="12.125" style="115" customWidth="1"/>
    <col min="13" max="13" width="14.625" style="101" customWidth="1"/>
    <col min="14" max="14" width="10.125" style="27" customWidth="1"/>
    <col min="15" max="15" width="14.5" style="4" customWidth="1"/>
    <col min="16" max="16" width="15.125" style="4" customWidth="1"/>
    <col min="17" max="17" width="16" style="4" customWidth="1"/>
    <col min="18" max="18" width="18.625" style="4" customWidth="1"/>
    <col min="19" max="16384" width="9" style="4"/>
  </cols>
  <sheetData>
    <row r="1" spans="1:88" s="62" customFormat="1" ht="42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53"/>
      <c r="J1" s="154"/>
      <c r="K1" s="153"/>
      <c r="L1" s="154"/>
      <c r="M1" s="155"/>
      <c r="CH1" s="62">
        <f>P1-CG1</f>
        <v>0</v>
      </c>
    </row>
    <row r="2" spans="1:88" ht="21" customHeight="1">
      <c r="A2" s="23"/>
      <c r="B2" s="23"/>
      <c r="C2" s="23"/>
      <c r="D2" s="168" t="s">
        <v>1</v>
      </c>
      <c r="E2" s="168"/>
      <c r="F2" s="23"/>
      <c r="G2" s="23"/>
      <c r="H2" s="23" t="s">
        <v>2</v>
      </c>
      <c r="I2" s="156"/>
      <c r="J2" s="157"/>
      <c r="K2" s="156"/>
      <c r="L2" s="157"/>
      <c r="M2" s="158"/>
      <c r="N2" s="4"/>
    </row>
    <row r="3" spans="1:88" ht="21" customHeight="1">
      <c r="A3" s="41" t="s">
        <v>3</v>
      </c>
      <c r="B3" s="41"/>
      <c r="C3" s="41"/>
      <c r="D3" s="41"/>
      <c r="E3" s="116"/>
      <c r="F3" s="41"/>
      <c r="G3" s="41"/>
      <c r="H3" s="23" t="s">
        <v>4</v>
      </c>
      <c r="I3" s="156"/>
      <c r="J3" s="157"/>
      <c r="K3" s="156"/>
      <c r="L3" s="157"/>
      <c r="M3" s="158"/>
      <c r="N3" s="4"/>
      <c r="P3" s="8"/>
      <c r="CG3" s="8"/>
      <c r="CH3" s="8"/>
      <c r="CI3" s="8"/>
      <c r="CJ3" s="8"/>
    </row>
    <row r="4" spans="1:88" s="110" customFormat="1" ht="16.5" customHeight="1">
      <c r="A4" s="117" t="s">
        <v>5</v>
      </c>
      <c r="B4" s="44" t="s">
        <v>6</v>
      </c>
      <c r="C4" s="118" t="s">
        <v>7</v>
      </c>
      <c r="D4" s="44" t="s">
        <v>8</v>
      </c>
      <c r="E4" s="119" t="s">
        <v>9</v>
      </c>
      <c r="F4" s="44" t="s">
        <v>6</v>
      </c>
      <c r="G4" s="118" t="s">
        <v>7</v>
      </c>
      <c r="H4" s="120" t="s">
        <v>8</v>
      </c>
      <c r="I4" s="159"/>
      <c r="J4" s="159"/>
      <c r="K4" s="159"/>
      <c r="L4" s="159"/>
      <c r="M4" s="159"/>
      <c r="BG4" s="8"/>
      <c r="BH4" s="8"/>
      <c r="BI4" s="8"/>
      <c r="BJ4" s="8"/>
    </row>
    <row r="5" spans="1:88" s="111" customFormat="1" ht="16.5" customHeight="1">
      <c r="A5" s="121" t="s">
        <v>10</v>
      </c>
      <c r="B5" s="81"/>
      <c r="C5" s="122"/>
      <c r="D5" s="122"/>
      <c r="E5" s="123" t="s">
        <v>11</v>
      </c>
      <c r="F5" s="124"/>
      <c r="G5" s="122"/>
      <c r="H5" s="125"/>
      <c r="I5" s="160"/>
      <c r="J5" s="160"/>
      <c r="K5" s="160"/>
      <c r="L5" s="160"/>
      <c r="M5" s="160"/>
      <c r="AU5" s="113"/>
      <c r="AV5" s="110"/>
      <c r="AW5" s="113"/>
      <c r="AX5" s="113"/>
      <c r="AY5" s="113"/>
      <c r="AZ5" s="162"/>
      <c r="BA5" s="6"/>
      <c r="BB5" s="6"/>
      <c r="BC5" s="163"/>
      <c r="BD5" s="164"/>
      <c r="BE5" s="6"/>
      <c r="BF5" s="163"/>
      <c r="BG5" s="163"/>
      <c r="BH5" s="163"/>
      <c r="BI5" s="165"/>
      <c r="BJ5" s="4"/>
    </row>
    <row r="6" spans="1:88" ht="16.5" customHeight="1">
      <c r="A6" s="126" t="s">
        <v>12</v>
      </c>
      <c r="B6" s="76" t="s">
        <v>13</v>
      </c>
      <c r="C6" s="127">
        <v>326099.51</v>
      </c>
      <c r="D6" s="127">
        <v>773477.86</v>
      </c>
      <c r="E6" s="128" t="s">
        <v>14</v>
      </c>
      <c r="F6" s="76" t="s">
        <v>15</v>
      </c>
      <c r="G6" s="127">
        <v>1500000</v>
      </c>
      <c r="H6" s="129"/>
      <c r="I6" s="158"/>
      <c r="J6" s="158"/>
      <c r="K6" s="158"/>
      <c r="L6" s="158"/>
      <c r="M6" s="158"/>
      <c r="N6" s="4"/>
    </row>
    <row r="7" spans="1:88" ht="29.25" customHeight="1">
      <c r="A7" s="130" t="s">
        <v>16</v>
      </c>
      <c r="B7" s="76"/>
      <c r="C7" s="127"/>
      <c r="D7" s="127"/>
      <c r="E7" s="131" t="s">
        <v>17</v>
      </c>
      <c r="F7" s="124"/>
      <c r="G7" s="127"/>
      <c r="H7" s="129"/>
      <c r="I7" s="158"/>
      <c r="J7" s="158"/>
      <c r="K7" s="158"/>
      <c r="L7" s="158"/>
      <c r="M7" s="158"/>
      <c r="N7" s="4"/>
    </row>
    <row r="8" spans="1:88" ht="17.25" customHeight="1">
      <c r="A8" s="130" t="s">
        <v>18</v>
      </c>
      <c r="B8" s="132"/>
      <c r="C8" s="127"/>
      <c r="D8" s="127"/>
      <c r="E8" s="131" t="s">
        <v>19</v>
      </c>
      <c r="F8" s="124"/>
      <c r="G8" s="127"/>
      <c r="H8" s="129"/>
      <c r="I8" s="158"/>
      <c r="J8" s="158"/>
      <c r="K8" s="158"/>
      <c r="L8" s="158"/>
      <c r="M8" s="158"/>
      <c r="N8" s="4"/>
    </row>
    <row r="9" spans="1:88" ht="17.25" customHeight="1">
      <c r="A9" s="126" t="s">
        <v>20</v>
      </c>
      <c r="B9" s="132"/>
      <c r="C9" s="127"/>
      <c r="D9" s="127"/>
      <c r="E9" s="128" t="s">
        <v>21</v>
      </c>
      <c r="F9" s="124"/>
      <c r="G9" s="127"/>
      <c r="H9" s="129"/>
      <c r="I9" s="158"/>
      <c r="J9" s="158"/>
      <c r="K9" s="158"/>
      <c r="L9" s="158"/>
      <c r="M9" s="158"/>
      <c r="N9" s="4"/>
    </row>
    <row r="10" spans="1:88" ht="17.25" customHeight="1">
      <c r="A10" s="126" t="s">
        <v>22</v>
      </c>
      <c r="B10" s="76" t="s">
        <v>23</v>
      </c>
      <c r="C10" s="127">
        <v>2824160</v>
      </c>
      <c r="D10" s="127">
        <v>2738780</v>
      </c>
      <c r="E10" s="128" t="s">
        <v>24</v>
      </c>
      <c r="F10" s="76" t="s">
        <v>25</v>
      </c>
      <c r="G10" s="127">
        <v>391160.17</v>
      </c>
      <c r="H10" s="129">
        <v>86700.17</v>
      </c>
      <c r="I10" s="158"/>
      <c r="J10" s="158"/>
      <c r="K10" s="158"/>
      <c r="L10" s="158"/>
      <c r="M10" s="158"/>
      <c r="N10" s="4"/>
    </row>
    <row r="11" spans="1:88" ht="17.25" customHeight="1">
      <c r="A11" s="126" t="s">
        <v>26</v>
      </c>
      <c r="B11" s="76" t="s">
        <v>27</v>
      </c>
      <c r="C11" s="127">
        <v>1390488.84</v>
      </c>
      <c r="D11" s="127">
        <v>1323622.8</v>
      </c>
      <c r="E11" s="128" t="s">
        <v>28</v>
      </c>
      <c r="F11" s="76" t="s">
        <v>29</v>
      </c>
      <c r="G11" s="127"/>
      <c r="H11" s="129">
        <v>222472</v>
      </c>
      <c r="I11" s="158"/>
      <c r="J11" s="158"/>
      <c r="K11" s="158"/>
      <c r="L11" s="158"/>
      <c r="M11" s="158"/>
      <c r="N11" s="4"/>
    </row>
    <row r="12" spans="1:88" ht="17.25" customHeight="1">
      <c r="A12" s="126" t="s">
        <v>30</v>
      </c>
      <c r="B12" s="132"/>
      <c r="C12" s="127"/>
      <c r="D12" s="127"/>
      <c r="E12" s="128" t="s">
        <v>31</v>
      </c>
      <c r="F12" s="76" t="s">
        <v>32</v>
      </c>
      <c r="G12" s="127">
        <v>193000</v>
      </c>
      <c r="H12" s="129">
        <v>142000</v>
      </c>
      <c r="I12" s="158"/>
      <c r="J12" s="158"/>
      <c r="K12" s="158"/>
      <c r="L12" s="158"/>
      <c r="M12" s="158"/>
      <c r="N12" s="4"/>
    </row>
    <row r="13" spans="1:88" ht="17.25" customHeight="1">
      <c r="A13" s="126" t="s">
        <v>33</v>
      </c>
      <c r="B13" s="132"/>
      <c r="C13" s="127"/>
      <c r="D13" s="127"/>
      <c r="E13" s="128" t="s">
        <v>34</v>
      </c>
      <c r="F13" s="76" t="s">
        <v>35</v>
      </c>
      <c r="G13" s="127">
        <v>44443.8</v>
      </c>
      <c r="H13" s="129">
        <v>94956.25</v>
      </c>
      <c r="I13" s="158"/>
      <c r="J13" s="158"/>
      <c r="K13" s="158"/>
      <c r="L13" s="158"/>
      <c r="M13" s="158"/>
      <c r="N13" s="4"/>
    </row>
    <row r="14" spans="1:88" ht="17.25" customHeight="1">
      <c r="A14" s="126" t="s">
        <v>36</v>
      </c>
      <c r="B14" s="76" t="s">
        <v>37</v>
      </c>
      <c r="C14" s="127">
        <v>1166510.71</v>
      </c>
      <c r="D14" s="127">
        <v>74255.460000000006</v>
      </c>
      <c r="E14" s="128" t="s">
        <v>38</v>
      </c>
      <c r="F14" s="124"/>
      <c r="G14" s="127"/>
      <c r="H14" s="129"/>
      <c r="I14" s="158"/>
      <c r="J14" s="158"/>
      <c r="K14" s="158"/>
      <c r="L14" s="158"/>
      <c r="M14" s="158"/>
      <c r="N14" s="4"/>
    </row>
    <row r="15" spans="1:88" ht="17.25" customHeight="1">
      <c r="A15" s="126" t="s">
        <v>39</v>
      </c>
      <c r="B15" s="76" t="s">
        <v>40</v>
      </c>
      <c r="C15" s="127">
        <v>305452.03000000003</v>
      </c>
      <c r="D15" s="127">
        <v>261493.69</v>
      </c>
      <c r="E15" s="128" t="s">
        <v>41</v>
      </c>
      <c r="F15" s="124"/>
      <c r="G15" s="127"/>
      <c r="H15" s="129"/>
      <c r="I15" s="158"/>
      <c r="J15" s="158"/>
      <c r="K15" s="158"/>
      <c r="L15" s="158"/>
      <c r="M15" s="158"/>
      <c r="N15" s="4"/>
    </row>
    <row r="16" spans="1:88" ht="17.25" customHeight="1">
      <c r="A16" s="130" t="s">
        <v>42</v>
      </c>
      <c r="B16" s="132"/>
      <c r="C16" s="127"/>
      <c r="D16" s="127"/>
      <c r="E16" s="128" t="s">
        <v>43</v>
      </c>
      <c r="F16" s="76" t="s">
        <v>44</v>
      </c>
      <c r="G16" s="127"/>
      <c r="H16" s="129">
        <v>41338</v>
      </c>
      <c r="I16" s="158"/>
      <c r="J16" s="158"/>
      <c r="K16" s="158"/>
      <c r="L16" s="158"/>
      <c r="M16" s="158"/>
      <c r="N16" s="4"/>
    </row>
    <row r="17" spans="1:14" ht="17.25" customHeight="1">
      <c r="A17" s="126" t="s">
        <v>45</v>
      </c>
      <c r="B17" s="132"/>
      <c r="C17" s="127"/>
      <c r="D17" s="127"/>
      <c r="E17" s="133" t="s">
        <v>46</v>
      </c>
      <c r="F17" s="124"/>
      <c r="G17" s="127"/>
      <c r="H17" s="129"/>
      <c r="I17" s="158"/>
      <c r="J17" s="158"/>
      <c r="K17" s="158"/>
      <c r="L17" s="158"/>
      <c r="M17" s="158"/>
      <c r="N17" s="4"/>
    </row>
    <row r="18" spans="1:14" ht="17.25" customHeight="1">
      <c r="A18" s="126" t="s">
        <v>47</v>
      </c>
      <c r="B18" s="132"/>
      <c r="C18" s="127"/>
      <c r="D18" s="127"/>
      <c r="E18" s="128" t="s">
        <v>48</v>
      </c>
      <c r="F18" s="124"/>
      <c r="G18" s="127"/>
      <c r="H18" s="129"/>
      <c r="I18" s="158"/>
      <c r="J18" s="158"/>
      <c r="K18" s="158"/>
      <c r="L18" s="158"/>
      <c r="M18" s="158"/>
      <c r="N18" s="4"/>
    </row>
    <row r="19" spans="1:14" ht="17.25" customHeight="1">
      <c r="B19" s="132"/>
      <c r="C19" s="127"/>
      <c r="D19" s="127"/>
      <c r="E19" s="128" t="s">
        <v>49</v>
      </c>
      <c r="F19" s="76"/>
      <c r="G19" s="127"/>
      <c r="H19" s="129"/>
      <c r="I19" s="158"/>
      <c r="J19" s="158"/>
      <c r="K19" s="158"/>
      <c r="L19" s="158"/>
      <c r="M19" s="158"/>
      <c r="N19" s="4"/>
    </row>
    <row r="20" spans="1:14" ht="17.25" customHeight="1">
      <c r="A20" s="134" t="s">
        <v>50</v>
      </c>
      <c r="B20" s="132"/>
      <c r="C20" s="127">
        <f>SUM(C6:C19)</f>
        <v>6012711.0899999999</v>
      </c>
      <c r="D20" s="127">
        <f>SUM(D6:D19)</f>
        <v>5171629.8099999996</v>
      </c>
      <c r="E20" s="135" t="s">
        <v>51</v>
      </c>
      <c r="F20" s="124"/>
      <c r="G20" s="127">
        <f>SUM(G6:G19)</f>
        <v>2128603.9700000002</v>
      </c>
      <c r="H20" s="129">
        <f>SUM(H6:H19)</f>
        <v>587466.42000000004</v>
      </c>
      <c r="I20" s="158"/>
      <c r="J20" s="158"/>
      <c r="K20" s="158"/>
      <c r="L20" s="158"/>
      <c r="M20" s="158"/>
      <c r="N20" s="4"/>
    </row>
    <row r="21" spans="1:14" ht="17.25" customHeight="1">
      <c r="A21" s="121" t="s">
        <v>52</v>
      </c>
      <c r="B21" s="132"/>
      <c r="C21" s="127"/>
      <c r="D21" s="127"/>
      <c r="E21" s="123" t="s">
        <v>53</v>
      </c>
      <c r="F21" s="124"/>
      <c r="G21" s="127"/>
      <c r="H21" s="129"/>
      <c r="I21" s="158"/>
      <c r="J21" s="158"/>
      <c r="K21" s="158"/>
      <c r="L21" s="158"/>
      <c r="M21" s="158"/>
      <c r="N21" s="4"/>
    </row>
    <row r="22" spans="1:14" ht="17.25" customHeight="1">
      <c r="A22" s="126" t="s">
        <v>54</v>
      </c>
      <c r="B22" s="132"/>
      <c r="C22" s="127"/>
      <c r="D22" s="127"/>
      <c r="E22" s="128" t="s">
        <v>55</v>
      </c>
      <c r="F22" s="124"/>
      <c r="G22" s="127"/>
      <c r="H22" s="129"/>
      <c r="I22" s="158"/>
      <c r="J22" s="158"/>
      <c r="K22" s="158"/>
      <c r="L22" s="158"/>
      <c r="M22" s="158"/>
      <c r="N22" s="4"/>
    </row>
    <row r="23" spans="1:14" ht="17.25" customHeight="1">
      <c r="A23" s="126" t="s">
        <v>56</v>
      </c>
      <c r="B23" s="132"/>
      <c r="C23" s="127"/>
      <c r="D23" s="127"/>
      <c r="E23" s="128" t="s">
        <v>57</v>
      </c>
      <c r="F23" s="124"/>
      <c r="G23" s="127"/>
      <c r="H23" s="129"/>
      <c r="I23" s="158"/>
      <c r="J23" s="158"/>
      <c r="K23" s="158"/>
      <c r="L23" s="158"/>
      <c r="M23" s="158"/>
      <c r="N23" s="4"/>
    </row>
    <row r="24" spans="1:14" ht="17.25" customHeight="1">
      <c r="A24" s="126" t="s">
        <v>58</v>
      </c>
      <c r="B24" s="132"/>
      <c r="C24" s="127"/>
      <c r="D24" s="127"/>
      <c r="E24" s="131" t="s">
        <v>59</v>
      </c>
      <c r="F24" s="124"/>
      <c r="G24" s="127"/>
      <c r="H24" s="129"/>
      <c r="I24" s="158"/>
      <c r="J24" s="158"/>
      <c r="K24" s="158"/>
      <c r="L24" s="158"/>
      <c r="M24" s="158"/>
      <c r="N24" s="4"/>
    </row>
    <row r="25" spans="1:14" ht="17.25" customHeight="1">
      <c r="A25" s="126" t="s">
        <v>60</v>
      </c>
      <c r="B25" s="76"/>
      <c r="D25" s="127"/>
      <c r="E25" s="128" t="s">
        <v>61</v>
      </c>
      <c r="F25" s="124"/>
      <c r="G25" s="127"/>
      <c r="H25" s="129"/>
      <c r="I25" s="158"/>
      <c r="J25" s="158"/>
      <c r="K25" s="158"/>
      <c r="L25" s="158"/>
      <c r="M25" s="158"/>
      <c r="N25" s="4"/>
    </row>
    <row r="26" spans="1:14" ht="17.25" customHeight="1">
      <c r="A26" s="126" t="s">
        <v>62</v>
      </c>
      <c r="B26" s="132"/>
      <c r="C26" s="127"/>
      <c r="D26" s="127"/>
      <c r="E26" s="128" t="s">
        <v>63</v>
      </c>
      <c r="F26" s="124"/>
      <c r="G26" s="127"/>
      <c r="H26" s="129"/>
      <c r="I26" s="158"/>
      <c r="J26" s="158"/>
      <c r="K26" s="158"/>
      <c r="L26" s="158"/>
      <c r="M26" s="158"/>
      <c r="N26" s="4"/>
    </row>
    <row r="27" spans="1:14" ht="17.25" customHeight="1">
      <c r="A27" s="126" t="s">
        <v>64</v>
      </c>
      <c r="B27" s="76" t="s">
        <v>65</v>
      </c>
      <c r="C27" s="127">
        <v>106694.51</v>
      </c>
      <c r="D27" s="127">
        <v>213204.47</v>
      </c>
      <c r="E27" s="128" t="s">
        <v>66</v>
      </c>
      <c r="F27" s="124"/>
      <c r="G27" s="127"/>
      <c r="H27" s="129"/>
      <c r="I27" s="158"/>
      <c r="K27" s="158"/>
      <c r="L27" s="158"/>
      <c r="M27" s="158"/>
      <c r="N27" s="4"/>
    </row>
    <row r="28" spans="1:14" ht="17.25" customHeight="1">
      <c r="A28" s="126" t="s">
        <v>67</v>
      </c>
      <c r="B28" s="132"/>
      <c r="C28" s="127"/>
      <c r="D28" s="127"/>
      <c r="E28" s="128" t="s">
        <v>68</v>
      </c>
      <c r="F28" s="124"/>
      <c r="G28" s="127"/>
      <c r="H28" s="129"/>
      <c r="I28" s="158"/>
      <c r="J28" s="158"/>
      <c r="K28" s="158"/>
      <c r="L28" s="158"/>
      <c r="M28" s="158"/>
      <c r="N28" s="4"/>
    </row>
    <row r="29" spans="1:14" ht="17.25" customHeight="1">
      <c r="A29" s="126" t="s">
        <v>69</v>
      </c>
      <c r="B29" s="132"/>
      <c r="D29" s="127"/>
      <c r="E29" s="131" t="s">
        <v>70</v>
      </c>
      <c r="F29" s="124"/>
      <c r="G29" s="127"/>
      <c r="H29" s="129"/>
      <c r="I29" s="158"/>
      <c r="J29" s="158"/>
      <c r="K29" s="158"/>
      <c r="L29" s="158"/>
      <c r="M29" s="158"/>
      <c r="N29" s="4"/>
    </row>
    <row r="30" spans="1:14" ht="17.25" customHeight="1">
      <c r="A30" s="126" t="s">
        <v>71</v>
      </c>
      <c r="B30" s="132"/>
      <c r="C30" s="127"/>
      <c r="D30" s="127"/>
      <c r="E30" s="128" t="s">
        <v>72</v>
      </c>
      <c r="F30" s="124"/>
      <c r="G30" s="127"/>
      <c r="H30" s="129"/>
      <c r="I30" s="158"/>
      <c r="J30" s="158"/>
      <c r="K30" s="158"/>
      <c r="L30" s="158"/>
      <c r="M30" s="158"/>
      <c r="N30" s="4"/>
    </row>
    <row r="31" spans="1:14" ht="17.25" customHeight="1">
      <c r="A31" s="126" t="s">
        <v>73</v>
      </c>
      <c r="B31" s="132"/>
      <c r="C31" s="127"/>
      <c r="D31" s="127"/>
      <c r="E31" s="128" t="s">
        <v>74</v>
      </c>
      <c r="F31" s="124"/>
      <c r="G31" s="127"/>
      <c r="H31" s="129"/>
      <c r="I31" s="158"/>
      <c r="J31" s="158"/>
      <c r="K31" s="158"/>
      <c r="L31" s="158"/>
      <c r="M31" s="158"/>
      <c r="N31" s="4"/>
    </row>
    <row r="32" spans="1:14" ht="17.25" customHeight="1">
      <c r="A32" s="126" t="s">
        <v>75</v>
      </c>
      <c r="B32" s="132"/>
      <c r="C32" s="127"/>
      <c r="D32" s="127"/>
      <c r="E32" s="135" t="s">
        <v>76</v>
      </c>
      <c r="F32" s="124"/>
      <c r="G32" s="127">
        <f>SUM(G22:G31)</f>
        <v>0</v>
      </c>
      <c r="H32" s="129"/>
      <c r="I32" s="158"/>
      <c r="J32" s="158"/>
      <c r="K32" s="158"/>
      <c r="L32" s="158"/>
      <c r="M32" s="158"/>
      <c r="N32" s="4"/>
    </row>
    <row r="33" spans="1:14" ht="17.25" customHeight="1">
      <c r="A33" s="126" t="s">
        <v>77</v>
      </c>
      <c r="B33" s="76"/>
      <c r="C33" s="127"/>
      <c r="D33" s="127"/>
      <c r="E33" s="135" t="s">
        <v>78</v>
      </c>
      <c r="F33" s="124"/>
      <c r="G33" s="127">
        <f>G32+G20</f>
        <v>2128603.9700000002</v>
      </c>
      <c r="H33" s="129">
        <f>H32+H20</f>
        <v>587466.42000000004</v>
      </c>
      <c r="I33" s="158"/>
      <c r="J33" s="158"/>
      <c r="K33" s="158"/>
      <c r="L33" s="158"/>
      <c r="M33" s="158"/>
      <c r="N33" s="4"/>
    </row>
    <row r="34" spans="1:14" ht="17.25" customHeight="1">
      <c r="A34" s="126" t="s">
        <v>79</v>
      </c>
      <c r="B34" s="132"/>
      <c r="C34" s="127"/>
      <c r="D34" s="127"/>
      <c r="E34" s="123" t="s">
        <v>80</v>
      </c>
      <c r="F34" s="124"/>
      <c r="G34" s="127"/>
      <c r="H34" s="129"/>
      <c r="I34" s="158"/>
      <c r="J34" s="158"/>
      <c r="K34" s="158"/>
      <c r="L34" s="158"/>
      <c r="M34" s="158"/>
      <c r="N34" s="4"/>
    </row>
    <row r="35" spans="1:14" ht="17.25" customHeight="1">
      <c r="A35" s="126" t="s">
        <v>81</v>
      </c>
      <c r="B35" s="132"/>
      <c r="C35" s="127"/>
      <c r="D35" s="127"/>
      <c r="E35" s="128" t="s">
        <v>82</v>
      </c>
      <c r="F35" s="76" t="s">
        <v>83</v>
      </c>
      <c r="G35" s="127">
        <v>3111111</v>
      </c>
      <c r="H35" s="129">
        <v>3111111</v>
      </c>
      <c r="I35" s="158"/>
      <c r="J35" s="158"/>
      <c r="K35" s="158"/>
      <c r="L35" s="158"/>
      <c r="M35" s="158"/>
      <c r="N35" s="4"/>
    </row>
    <row r="36" spans="1:14" ht="17.25" customHeight="1">
      <c r="A36" s="126" t="s">
        <v>84</v>
      </c>
      <c r="B36" s="76"/>
      <c r="C36" s="127"/>
      <c r="D36" s="127"/>
      <c r="E36" s="131" t="s">
        <v>85</v>
      </c>
      <c r="F36" s="124"/>
      <c r="G36" s="127"/>
      <c r="H36" s="129"/>
      <c r="I36" s="158"/>
      <c r="J36" s="158"/>
      <c r="K36" s="158"/>
      <c r="L36" s="158"/>
      <c r="M36" s="158"/>
      <c r="N36" s="4"/>
    </row>
    <row r="37" spans="1:14" ht="17.25" customHeight="1">
      <c r="A37" s="126" t="s">
        <v>86</v>
      </c>
      <c r="B37" s="132"/>
      <c r="C37" s="127"/>
      <c r="D37" s="127"/>
      <c r="E37" s="131" t="s">
        <v>59</v>
      </c>
      <c r="F37" s="124"/>
      <c r="G37" s="127"/>
      <c r="H37" s="129"/>
      <c r="I37" s="158"/>
      <c r="J37" s="158"/>
      <c r="K37" s="158"/>
      <c r="L37" s="158"/>
      <c r="M37" s="158"/>
      <c r="N37" s="4"/>
    </row>
    <row r="38" spans="1:14" ht="17.25" customHeight="1">
      <c r="A38" s="126" t="s">
        <v>87</v>
      </c>
      <c r="B38" s="132"/>
      <c r="C38" s="127"/>
      <c r="D38" s="127"/>
      <c r="E38" s="128" t="s">
        <v>88</v>
      </c>
      <c r="F38" s="124"/>
      <c r="G38" s="127"/>
      <c r="H38" s="129"/>
      <c r="I38" s="158"/>
      <c r="J38" s="158"/>
      <c r="K38" s="158"/>
      <c r="L38" s="158"/>
      <c r="M38" s="158"/>
      <c r="N38" s="4"/>
    </row>
    <row r="39" spans="1:14" ht="17.25" customHeight="1">
      <c r="A39" s="134" t="s">
        <v>89</v>
      </c>
      <c r="B39" s="132"/>
      <c r="C39" s="127">
        <f>SUM(C23:C38)</f>
        <v>106694.51</v>
      </c>
      <c r="D39" s="127">
        <f>SUM(D23:D38)</f>
        <v>213204.47</v>
      </c>
      <c r="E39" s="128" t="s">
        <v>90</v>
      </c>
      <c r="F39" s="76" t="s">
        <v>91</v>
      </c>
      <c r="G39" s="127">
        <v>688889</v>
      </c>
      <c r="H39" s="129">
        <v>688889</v>
      </c>
      <c r="I39" s="158"/>
      <c r="J39" s="158"/>
      <c r="K39" s="158"/>
      <c r="L39" s="158"/>
      <c r="M39" s="158"/>
      <c r="N39" s="4"/>
    </row>
    <row r="40" spans="1:14" ht="17.25" customHeight="1">
      <c r="A40" s="126"/>
      <c r="B40" s="132"/>
      <c r="C40" s="127"/>
      <c r="D40" s="127"/>
      <c r="E40" s="128" t="s">
        <v>92</v>
      </c>
      <c r="F40" s="124"/>
      <c r="G40" s="127"/>
      <c r="H40" s="129"/>
      <c r="I40" s="158"/>
      <c r="J40" s="158"/>
      <c r="K40" s="158"/>
      <c r="L40" s="158"/>
      <c r="M40" s="158"/>
      <c r="N40" s="4"/>
    </row>
    <row r="41" spans="1:14" ht="17.25" customHeight="1">
      <c r="A41" s="126"/>
      <c r="B41" s="132"/>
      <c r="C41" s="127"/>
      <c r="D41" s="127"/>
      <c r="E41" s="128" t="s">
        <v>93</v>
      </c>
      <c r="F41" s="124"/>
      <c r="G41" s="127"/>
      <c r="H41" s="129"/>
      <c r="I41" s="158"/>
      <c r="J41" s="158"/>
      <c r="K41" s="158"/>
      <c r="L41" s="158"/>
      <c r="M41" s="158"/>
      <c r="N41" s="4"/>
    </row>
    <row r="42" spans="1:14" ht="17.25" customHeight="1">
      <c r="A42" s="126"/>
      <c r="B42" s="132"/>
      <c r="C42" s="127"/>
      <c r="D42" s="127"/>
      <c r="E42" s="131" t="s">
        <v>94</v>
      </c>
      <c r="F42" s="124"/>
      <c r="G42" s="127"/>
      <c r="H42" s="129"/>
      <c r="I42" s="158"/>
      <c r="J42" s="158"/>
      <c r="K42" s="158"/>
      <c r="L42" s="158"/>
      <c r="M42" s="158"/>
      <c r="N42" s="4"/>
    </row>
    <row r="43" spans="1:14" ht="17.25" customHeight="1">
      <c r="A43" s="126"/>
      <c r="B43" s="132"/>
      <c r="C43" s="127"/>
      <c r="D43" s="127"/>
      <c r="E43" s="128" t="s">
        <v>95</v>
      </c>
      <c r="F43" s="76" t="s">
        <v>96</v>
      </c>
      <c r="G43" s="127">
        <v>99825.37</v>
      </c>
      <c r="H43" s="129">
        <v>99736.79</v>
      </c>
      <c r="I43" s="158"/>
      <c r="J43" s="158"/>
      <c r="K43" s="158"/>
      <c r="L43" s="158"/>
      <c r="M43" s="158"/>
      <c r="N43" s="4"/>
    </row>
    <row r="44" spans="1:14" ht="17.25" customHeight="1">
      <c r="A44" s="126"/>
      <c r="B44" s="132"/>
      <c r="C44" s="127"/>
      <c r="D44" s="127"/>
      <c r="E44" s="131" t="s">
        <v>97</v>
      </c>
      <c r="F44" s="124"/>
      <c r="G44" s="127">
        <v>0</v>
      </c>
      <c r="H44" s="129">
        <v>0</v>
      </c>
      <c r="I44" s="158"/>
      <c r="J44" s="158"/>
      <c r="K44" s="158"/>
      <c r="L44" s="158"/>
      <c r="M44" s="158"/>
      <c r="N44" s="4"/>
    </row>
    <row r="45" spans="1:14" ht="17.25" customHeight="1">
      <c r="A45" s="126"/>
      <c r="B45" s="132"/>
      <c r="C45" s="127"/>
      <c r="D45" s="127"/>
      <c r="E45" s="128" t="s">
        <v>98</v>
      </c>
      <c r="F45" s="76" t="s">
        <v>99</v>
      </c>
      <c r="G45" s="77">
        <v>898428.28</v>
      </c>
      <c r="H45" s="129">
        <v>897631.07</v>
      </c>
      <c r="I45" s="158"/>
      <c r="J45" s="158"/>
      <c r="K45" s="158"/>
      <c r="L45" s="158"/>
      <c r="M45" s="158"/>
      <c r="N45" s="4"/>
    </row>
    <row r="46" spans="1:14" ht="17.25" customHeight="1">
      <c r="A46" s="126"/>
      <c r="B46" s="132"/>
      <c r="C46" s="127"/>
      <c r="D46" s="127"/>
      <c r="E46" s="135" t="s">
        <v>100</v>
      </c>
      <c r="F46" s="124"/>
      <c r="G46" s="127">
        <f>G35+G36+G39+G41+G42+G43+G44-G40+G45</f>
        <v>4798253.6500000004</v>
      </c>
      <c r="H46" s="129">
        <f>H35+H36+H39+H41+H42+H43+H44-H40+H45</f>
        <v>4797367.8600000003</v>
      </c>
      <c r="I46" s="158"/>
      <c r="J46" s="158"/>
      <c r="K46" s="158"/>
      <c r="L46" s="158"/>
      <c r="M46" s="158"/>
      <c r="N46" s="4"/>
    </row>
    <row r="47" spans="1:14" ht="18.75" customHeight="1">
      <c r="A47" s="136" t="s">
        <v>101</v>
      </c>
      <c r="B47" s="137"/>
      <c r="C47" s="138">
        <f>C20+C39</f>
        <v>6119405.5999999996</v>
      </c>
      <c r="D47" s="138">
        <f>D20+D39</f>
        <v>5384834.2800000003</v>
      </c>
      <c r="E47" s="139" t="s">
        <v>102</v>
      </c>
      <c r="F47" s="140"/>
      <c r="G47" s="138">
        <f>G46+G33</f>
        <v>6926857.6200000001</v>
      </c>
      <c r="H47" s="129">
        <f>H46+H33</f>
        <v>5384834.2800000003</v>
      </c>
      <c r="I47" s="158"/>
      <c r="J47" s="158"/>
      <c r="K47" s="158"/>
      <c r="L47" s="158"/>
      <c r="M47" s="158"/>
      <c r="N47" s="4"/>
    </row>
    <row r="48" spans="1:14" ht="21" customHeight="1">
      <c r="A48" s="169" t="s">
        <v>103</v>
      </c>
      <c r="B48" s="169"/>
      <c r="C48" s="169"/>
      <c r="D48" s="169"/>
      <c r="E48" s="169"/>
      <c r="F48" s="169"/>
      <c r="G48" s="169"/>
      <c r="H48" s="169"/>
      <c r="I48" s="158"/>
      <c r="J48" s="158"/>
      <c r="K48" s="158"/>
      <c r="L48" s="158"/>
      <c r="M48" s="158"/>
      <c r="N48" s="4"/>
    </row>
    <row r="49" spans="1:14" ht="21" customHeight="1">
      <c r="D49" s="110"/>
      <c r="E49" s="141"/>
      <c r="F49" s="110"/>
      <c r="I49" s="158"/>
      <c r="J49" s="158"/>
      <c r="K49" s="158"/>
      <c r="L49" s="158"/>
      <c r="M49" s="158"/>
      <c r="N49" s="4"/>
    </row>
    <row r="50" spans="1:14" s="112" customFormat="1" ht="12.75">
      <c r="A50" s="142" t="s">
        <v>104</v>
      </c>
      <c r="B50" s="143"/>
      <c r="C50" s="143"/>
      <c r="D50" s="144"/>
      <c r="F50" s="145"/>
    </row>
    <row r="51" spans="1:14" s="112" customFormat="1" ht="12.75">
      <c r="A51" s="146" t="s">
        <v>105</v>
      </c>
      <c r="B51" s="147"/>
      <c r="C51" s="148"/>
      <c r="D51" s="149">
        <f>D47-H47</f>
        <v>0</v>
      </c>
      <c r="E51" s="150" t="str">
        <f>IF(ABS(D51)&lt;&gt;0,"请注意，资产负债表期初数存在差错","报表已核对平衡,请打印")</f>
        <v>报表已核对平衡,请打印</v>
      </c>
      <c r="F51" s="145"/>
    </row>
    <row r="52" spans="1:14" s="112" customFormat="1" ht="12.75">
      <c r="A52" s="146" t="s">
        <v>106</v>
      </c>
      <c r="B52" s="147"/>
      <c r="C52" s="148"/>
      <c r="D52" s="149">
        <f>C47-G47</f>
        <v>-807452.02</v>
      </c>
      <c r="E52" s="150" t="str">
        <f>IF(ABS(D52)&lt;&gt;0,"请注意，资产负债表期末数存在差错","报表已核对平衡,请打印")</f>
        <v>请注意，资产负债表期末数存在差错</v>
      </c>
      <c r="F52" s="145"/>
    </row>
    <row r="53" spans="1:14" s="112" customFormat="1" ht="23.25" customHeight="1">
      <c r="A53" s="146" t="s">
        <v>107</v>
      </c>
      <c r="B53" s="147"/>
      <c r="C53" s="148"/>
      <c r="D53" s="149">
        <f>H45-利润表!C47</f>
        <v>0</v>
      </c>
      <c r="E53" s="170" t="str">
        <f>IF(ABS(D53)&lt;&gt;0,"请注意，利润表和资产负债表间存在差错","报表已核对平衡,请打印")</f>
        <v>报表已核对平衡,请打印</v>
      </c>
      <c r="F53" s="170"/>
      <c r="G53" s="170"/>
      <c r="H53" s="170"/>
    </row>
    <row r="54" spans="1:14" s="112" customFormat="1" ht="12.75">
      <c r="A54" s="146" t="s">
        <v>108</v>
      </c>
      <c r="B54" s="147"/>
      <c r="C54" s="149"/>
      <c r="D54" s="151">
        <f>G45-利润表!C62</f>
        <v>0</v>
      </c>
      <c r="E54" s="150" t="str">
        <f>IF(ABS(D54)&lt;&gt;0,"请注意，利润表和资产负债表间存在差错","报表已核对平衡,请打印")</f>
        <v>报表已核对平衡,请打印</v>
      </c>
      <c r="F54" s="145"/>
    </row>
    <row r="55" spans="1:14" ht="21" customHeight="1">
      <c r="I55" s="158"/>
      <c r="J55" s="158"/>
      <c r="K55" s="158"/>
      <c r="L55" s="158"/>
      <c r="M55" s="158"/>
      <c r="N55" s="4"/>
    </row>
    <row r="56" spans="1:14" ht="21" customHeight="1">
      <c r="I56" s="158"/>
      <c r="J56" s="158"/>
      <c r="K56" s="158"/>
      <c r="L56" s="158"/>
      <c r="M56" s="158"/>
      <c r="N56" s="4"/>
    </row>
    <row r="57" spans="1:14" ht="21" customHeight="1">
      <c r="I57" s="158"/>
      <c r="J57" s="158"/>
      <c r="K57" s="158"/>
      <c r="L57" s="158"/>
      <c r="M57" s="158"/>
      <c r="N57" s="4"/>
    </row>
    <row r="58" spans="1:14" ht="21" customHeight="1">
      <c r="I58" s="158"/>
      <c r="J58" s="158"/>
      <c r="K58" s="158"/>
      <c r="L58" s="158"/>
      <c r="M58" s="158"/>
      <c r="N58" s="4"/>
    </row>
    <row r="59" spans="1:14" ht="21" customHeight="1">
      <c r="I59" s="158"/>
      <c r="J59" s="158"/>
      <c r="K59" s="158"/>
      <c r="L59" s="158"/>
      <c r="M59" s="158"/>
      <c r="N59" s="4"/>
    </row>
    <row r="60" spans="1:14" ht="21" customHeight="1">
      <c r="I60" s="158"/>
      <c r="J60" s="158"/>
      <c r="K60" s="158"/>
      <c r="L60" s="158"/>
      <c r="M60" s="158"/>
      <c r="N60" s="4"/>
    </row>
    <row r="61" spans="1:14" ht="21" customHeight="1">
      <c r="I61" s="158"/>
      <c r="J61" s="158"/>
      <c r="K61" s="158"/>
      <c r="L61" s="158"/>
      <c r="M61" s="158"/>
      <c r="N61" s="4"/>
    </row>
    <row r="62" spans="1:14" ht="21" customHeight="1">
      <c r="I62" s="158"/>
      <c r="J62" s="158"/>
      <c r="K62" s="158"/>
      <c r="L62" s="158"/>
      <c r="M62" s="158"/>
      <c r="N62" s="4"/>
    </row>
    <row r="63" spans="1:14" ht="21" customHeight="1">
      <c r="I63" s="158"/>
      <c r="J63" s="158"/>
      <c r="K63" s="158"/>
      <c r="L63" s="158"/>
      <c r="M63" s="158"/>
      <c r="N63" s="4"/>
    </row>
    <row r="64" spans="1:14" s="3" customFormat="1" ht="21" customHeight="1">
      <c r="E64" s="152"/>
      <c r="I64" s="161"/>
      <c r="J64" s="161"/>
      <c r="K64" s="161"/>
      <c r="L64" s="161"/>
      <c r="M64" s="161"/>
    </row>
    <row r="65" spans="3:14" ht="21" customHeight="1">
      <c r="I65" s="158"/>
      <c r="J65" s="158"/>
      <c r="K65" s="158"/>
      <c r="L65" s="158"/>
      <c r="M65" s="158"/>
      <c r="N65" s="4"/>
    </row>
    <row r="66" spans="3:14" ht="21" customHeight="1">
      <c r="I66" s="158"/>
      <c r="J66" s="158"/>
      <c r="K66" s="158"/>
      <c r="L66" s="158"/>
      <c r="M66" s="158"/>
      <c r="N66" s="4"/>
    </row>
    <row r="67" spans="3:14" ht="21" customHeight="1">
      <c r="I67" s="158"/>
      <c r="J67" s="158"/>
      <c r="K67" s="158"/>
      <c r="L67" s="158"/>
      <c r="M67" s="158"/>
      <c r="N67" s="4"/>
    </row>
    <row r="68" spans="3:14" ht="21" customHeight="1">
      <c r="I68" s="158"/>
      <c r="J68" s="158"/>
      <c r="K68" s="158"/>
      <c r="L68" s="158"/>
      <c r="M68" s="158"/>
      <c r="N68" s="4"/>
    </row>
    <row r="69" spans="3:14" ht="21" customHeight="1">
      <c r="I69" s="158"/>
      <c r="J69" s="158"/>
      <c r="K69" s="158"/>
      <c r="L69" s="158"/>
      <c r="M69" s="158"/>
      <c r="N69" s="4"/>
    </row>
    <row r="70" spans="3:14" ht="21" customHeight="1">
      <c r="I70" s="158"/>
      <c r="J70" s="158"/>
      <c r="K70" s="158"/>
      <c r="L70" s="158"/>
      <c r="M70" s="158"/>
      <c r="N70" s="4"/>
    </row>
    <row r="71" spans="3:14" ht="21" customHeight="1">
      <c r="I71" s="158"/>
      <c r="J71" s="158"/>
      <c r="K71" s="158"/>
      <c r="L71" s="158"/>
      <c r="M71" s="158"/>
      <c r="N71" s="4"/>
    </row>
    <row r="72" spans="3:14" ht="21" customHeight="1">
      <c r="I72" s="158"/>
      <c r="J72" s="158"/>
      <c r="K72" s="158"/>
      <c r="L72" s="158"/>
      <c r="M72" s="158"/>
      <c r="N72" s="4"/>
    </row>
    <row r="73" spans="3:14" ht="21" customHeight="1">
      <c r="C73" s="4"/>
      <c r="D73" s="4"/>
      <c r="E73" s="166"/>
      <c r="F73" s="4"/>
      <c r="G73" s="4"/>
      <c r="H73" s="4"/>
      <c r="I73" s="158"/>
      <c r="J73" s="158"/>
      <c r="K73" s="158"/>
      <c r="L73" s="158"/>
      <c r="M73" s="158"/>
      <c r="N73" s="4"/>
    </row>
    <row r="74" spans="3:14" ht="21" customHeight="1">
      <c r="I74" s="158"/>
      <c r="J74" s="158"/>
      <c r="K74" s="158"/>
      <c r="L74" s="158"/>
      <c r="M74" s="158"/>
      <c r="N74" s="4"/>
    </row>
    <row r="75" spans="3:14" ht="21" customHeight="1">
      <c r="I75" s="158"/>
      <c r="J75" s="158"/>
      <c r="K75" s="158"/>
      <c r="L75" s="158"/>
      <c r="M75" s="158"/>
      <c r="N75" s="4"/>
    </row>
    <row r="76" spans="3:14" ht="21" customHeight="1">
      <c r="I76" s="158"/>
      <c r="J76" s="158"/>
      <c r="K76" s="158"/>
      <c r="L76" s="158"/>
      <c r="M76" s="158"/>
      <c r="N76" s="4"/>
    </row>
    <row r="77" spans="3:14" ht="21" customHeight="1">
      <c r="I77" s="158"/>
      <c r="J77" s="158"/>
      <c r="K77" s="158"/>
      <c r="L77" s="158"/>
      <c r="M77" s="158"/>
      <c r="N77" s="4"/>
    </row>
    <row r="78" spans="3:14" ht="21" customHeight="1">
      <c r="I78" s="158"/>
      <c r="J78" s="158"/>
      <c r="K78" s="158"/>
      <c r="L78" s="158"/>
      <c r="M78" s="158"/>
      <c r="N78" s="4"/>
    </row>
    <row r="79" spans="3:14" ht="21" customHeight="1">
      <c r="I79" s="158"/>
      <c r="J79" s="158"/>
      <c r="K79" s="158"/>
      <c r="L79" s="158"/>
      <c r="M79" s="158"/>
      <c r="N79" s="4"/>
    </row>
    <row r="80" spans="3:14" ht="21" customHeight="1">
      <c r="I80" s="158"/>
      <c r="J80" s="158"/>
      <c r="K80" s="158"/>
      <c r="L80" s="158"/>
      <c r="M80" s="158"/>
      <c r="N80" s="4"/>
    </row>
    <row r="81" spans="4:14" ht="21" customHeight="1">
      <c r="I81" s="158"/>
      <c r="J81" s="158"/>
      <c r="K81" s="158"/>
      <c r="L81" s="158"/>
      <c r="M81" s="158"/>
      <c r="N81" s="4"/>
    </row>
    <row r="82" spans="4:14" ht="21" customHeight="1">
      <c r="I82" s="158"/>
      <c r="J82" s="158"/>
      <c r="K82" s="158"/>
      <c r="L82" s="158"/>
      <c r="M82" s="158"/>
      <c r="N82" s="4"/>
    </row>
    <row r="83" spans="4:14" ht="21" customHeight="1">
      <c r="I83" s="158"/>
      <c r="J83" s="158"/>
      <c r="K83" s="158"/>
      <c r="L83" s="158"/>
      <c r="M83" s="158"/>
      <c r="N83" s="4"/>
    </row>
    <row r="84" spans="4:14" ht="21" customHeight="1">
      <c r="I84" s="158"/>
      <c r="J84" s="158"/>
      <c r="K84" s="158"/>
      <c r="L84" s="158"/>
      <c r="M84" s="158"/>
      <c r="N84" s="4"/>
    </row>
    <row r="85" spans="4:14" ht="21" customHeight="1">
      <c r="I85" s="158"/>
      <c r="J85" s="158"/>
      <c r="K85" s="158"/>
      <c r="L85" s="158"/>
      <c r="M85" s="158"/>
      <c r="N85" s="4"/>
    </row>
    <row r="86" spans="4:14" ht="21" customHeight="1">
      <c r="I86" s="158"/>
      <c r="J86" s="158"/>
      <c r="K86" s="158"/>
      <c r="L86" s="158"/>
      <c r="M86" s="158"/>
      <c r="N86" s="4"/>
    </row>
    <row r="87" spans="4:14" ht="21" customHeight="1">
      <c r="D87" s="3"/>
      <c r="E87" s="152"/>
      <c r="F87" s="3"/>
      <c r="I87" s="158"/>
      <c r="J87" s="158"/>
      <c r="K87" s="158"/>
      <c r="L87" s="158"/>
      <c r="M87" s="158"/>
      <c r="N87" s="4"/>
    </row>
    <row r="88" spans="4:14" ht="21" customHeight="1">
      <c r="I88" s="158"/>
      <c r="J88" s="158"/>
      <c r="K88" s="158"/>
      <c r="L88" s="158"/>
      <c r="M88" s="158"/>
      <c r="N88" s="4"/>
    </row>
    <row r="89" spans="4:14" ht="21" customHeight="1">
      <c r="I89" s="158"/>
      <c r="J89" s="158"/>
      <c r="K89" s="158"/>
      <c r="L89" s="158"/>
      <c r="M89" s="158"/>
      <c r="N89" s="4"/>
    </row>
    <row r="90" spans="4:14" ht="21" customHeight="1">
      <c r="I90" s="158"/>
      <c r="J90" s="158"/>
      <c r="K90" s="158"/>
      <c r="L90" s="158"/>
      <c r="M90" s="158"/>
      <c r="N90" s="4"/>
    </row>
    <row r="91" spans="4:14" ht="21" customHeight="1">
      <c r="I91" s="158"/>
      <c r="J91" s="158"/>
      <c r="K91" s="158"/>
      <c r="L91" s="158"/>
      <c r="M91" s="158"/>
      <c r="N91" s="4"/>
    </row>
    <row r="92" spans="4:14" ht="21" customHeight="1">
      <c r="I92" s="158"/>
      <c r="J92" s="158"/>
      <c r="K92" s="158"/>
      <c r="L92" s="158"/>
      <c r="M92" s="158"/>
      <c r="N92" s="4"/>
    </row>
    <row r="93" spans="4:14" ht="21" customHeight="1">
      <c r="I93" s="158"/>
      <c r="J93" s="158"/>
      <c r="K93" s="158"/>
      <c r="L93" s="158"/>
      <c r="M93" s="158"/>
      <c r="N93" s="4"/>
    </row>
    <row r="94" spans="4:14" ht="21" customHeight="1">
      <c r="I94" s="158"/>
      <c r="J94" s="158"/>
      <c r="K94" s="158"/>
      <c r="L94" s="158"/>
      <c r="M94" s="158"/>
      <c r="N94" s="4"/>
    </row>
    <row r="95" spans="4:14" ht="21" customHeight="1">
      <c r="I95" s="158"/>
      <c r="J95" s="158"/>
      <c r="K95" s="158"/>
      <c r="L95" s="158"/>
      <c r="M95" s="158"/>
      <c r="N95" s="4"/>
    </row>
    <row r="96" spans="4:14" ht="21" customHeight="1">
      <c r="I96" s="158"/>
      <c r="J96" s="158"/>
      <c r="K96" s="158"/>
      <c r="L96" s="158"/>
      <c r="M96" s="158"/>
      <c r="N96" s="4"/>
    </row>
    <row r="97" spans="9:14" ht="21" customHeight="1">
      <c r="I97" s="158"/>
      <c r="J97" s="158"/>
      <c r="K97" s="158"/>
      <c r="L97" s="158"/>
      <c r="M97" s="158"/>
      <c r="N97" s="4"/>
    </row>
    <row r="98" spans="9:14" ht="21" customHeight="1">
      <c r="I98" s="158"/>
      <c r="J98" s="158"/>
      <c r="K98" s="158"/>
      <c r="L98" s="158"/>
      <c r="M98" s="158"/>
      <c r="N98" s="4"/>
    </row>
    <row r="99" spans="9:14" ht="21" customHeight="1">
      <c r="I99" s="158"/>
      <c r="J99" s="158"/>
      <c r="K99" s="158"/>
      <c r="L99" s="158"/>
      <c r="M99" s="158"/>
      <c r="N99" s="4"/>
    </row>
    <row r="100" spans="9:14" ht="21" customHeight="1">
      <c r="I100" s="158"/>
      <c r="J100" s="158"/>
      <c r="K100" s="158"/>
      <c r="L100" s="158"/>
      <c r="M100" s="158"/>
      <c r="N100" s="4"/>
    </row>
    <row r="101" spans="9:14" ht="21" customHeight="1">
      <c r="I101" s="158"/>
      <c r="J101" s="158"/>
      <c r="K101" s="158"/>
      <c r="L101" s="158"/>
      <c r="M101" s="158"/>
      <c r="N101" s="4"/>
    </row>
    <row r="102" spans="9:14" ht="21" customHeight="1">
      <c r="I102" s="158"/>
      <c r="J102" s="158"/>
      <c r="K102" s="158"/>
      <c r="L102" s="158"/>
      <c r="M102" s="158"/>
      <c r="N102" s="4"/>
    </row>
    <row r="103" spans="9:14" ht="21" customHeight="1">
      <c r="I103" s="158"/>
      <c r="J103" s="158"/>
      <c r="K103" s="158"/>
      <c r="L103" s="158"/>
      <c r="M103" s="158"/>
      <c r="N103" s="4"/>
    </row>
    <row r="104" spans="9:14" ht="21" customHeight="1">
      <c r="I104" s="158"/>
      <c r="J104" s="158"/>
      <c r="K104" s="158"/>
      <c r="L104" s="158"/>
      <c r="M104" s="158"/>
      <c r="N104" s="4"/>
    </row>
    <row r="105" spans="9:14" ht="21" customHeight="1">
      <c r="I105" s="158"/>
      <c r="J105" s="158"/>
      <c r="K105" s="158"/>
      <c r="L105" s="158"/>
      <c r="M105" s="158"/>
      <c r="N105" s="4"/>
    </row>
    <row r="106" spans="9:14" ht="21" customHeight="1">
      <c r="I106" s="158"/>
      <c r="J106" s="158"/>
      <c r="K106" s="158"/>
      <c r="L106" s="158"/>
      <c r="M106" s="158"/>
      <c r="N106" s="4"/>
    </row>
    <row r="107" spans="9:14" ht="21" customHeight="1">
      <c r="I107" s="158"/>
      <c r="J107" s="158"/>
      <c r="K107" s="158"/>
      <c r="L107" s="158"/>
      <c r="M107" s="158"/>
      <c r="N107" s="4"/>
    </row>
    <row r="108" spans="9:14" ht="21" customHeight="1">
      <c r="I108" s="158"/>
      <c r="J108" s="158"/>
      <c r="K108" s="158"/>
      <c r="L108" s="158"/>
      <c r="M108" s="158"/>
      <c r="N108" s="4"/>
    </row>
    <row r="109" spans="9:14" ht="21" customHeight="1">
      <c r="I109" s="158"/>
      <c r="J109" s="158"/>
      <c r="K109" s="158"/>
      <c r="L109" s="158"/>
      <c r="M109" s="158"/>
      <c r="N109" s="4"/>
    </row>
    <row r="110" spans="9:14" ht="21" customHeight="1">
      <c r="I110" s="158"/>
      <c r="J110" s="158"/>
      <c r="K110" s="158"/>
      <c r="L110" s="158"/>
      <c r="M110" s="158"/>
      <c r="N110" s="4"/>
    </row>
    <row r="111" spans="9:14" ht="21" customHeight="1">
      <c r="I111" s="158"/>
      <c r="J111" s="158"/>
      <c r="K111" s="158"/>
      <c r="L111" s="158"/>
      <c r="M111" s="158"/>
      <c r="N111" s="4"/>
    </row>
    <row r="112" spans="9:14" ht="21" customHeight="1">
      <c r="I112" s="158"/>
      <c r="J112" s="158"/>
      <c r="K112" s="158"/>
      <c r="L112" s="158"/>
      <c r="M112" s="158"/>
      <c r="N112" s="4"/>
    </row>
    <row r="113" spans="9:14" ht="21" customHeight="1">
      <c r="I113" s="158"/>
      <c r="J113" s="158"/>
      <c r="K113" s="158"/>
      <c r="L113" s="158"/>
      <c r="M113" s="158"/>
      <c r="N113" s="4"/>
    </row>
    <row r="114" spans="9:14" ht="21" customHeight="1">
      <c r="I114" s="158"/>
      <c r="J114" s="158"/>
      <c r="K114" s="158"/>
      <c r="L114" s="158"/>
      <c r="M114" s="158"/>
      <c r="N114" s="4"/>
    </row>
    <row r="115" spans="9:14" ht="21" customHeight="1">
      <c r="I115" s="158"/>
      <c r="J115" s="158"/>
      <c r="K115" s="158"/>
      <c r="L115" s="158"/>
      <c r="M115" s="158"/>
      <c r="N115" s="4"/>
    </row>
    <row r="116" spans="9:14" ht="21" customHeight="1">
      <c r="I116" s="158"/>
      <c r="J116" s="158"/>
      <c r="K116" s="158"/>
      <c r="L116" s="158"/>
      <c r="M116" s="158"/>
      <c r="N116" s="4"/>
    </row>
    <row r="117" spans="9:14" ht="21" customHeight="1">
      <c r="I117" s="158"/>
      <c r="J117" s="158"/>
      <c r="K117" s="158"/>
      <c r="L117" s="158"/>
      <c r="M117" s="158"/>
      <c r="N117" s="4"/>
    </row>
    <row r="118" spans="9:14" ht="21" customHeight="1">
      <c r="I118" s="158"/>
      <c r="J118" s="158"/>
      <c r="K118" s="158"/>
      <c r="L118" s="158"/>
      <c r="M118" s="158"/>
      <c r="N118" s="4"/>
    </row>
    <row r="119" spans="9:14" ht="21" customHeight="1">
      <c r="I119" s="158"/>
      <c r="J119" s="158"/>
      <c r="K119" s="158"/>
      <c r="L119" s="158"/>
      <c r="M119" s="158"/>
      <c r="N119" s="4"/>
    </row>
    <row r="120" spans="9:14" ht="21" customHeight="1">
      <c r="I120" s="158"/>
      <c r="J120" s="158"/>
      <c r="K120" s="158"/>
      <c r="L120" s="158"/>
      <c r="M120" s="158"/>
      <c r="N120" s="4"/>
    </row>
    <row r="121" spans="9:14" ht="21" customHeight="1">
      <c r="I121" s="158"/>
      <c r="J121" s="158"/>
      <c r="K121" s="158"/>
      <c r="L121" s="158"/>
      <c r="M121" s="158"/>
      <c r="N121" s="4"/>
    </row>
    <row r="122" spans="9:14" ht="21" customHeight="1">
      <c r="I122" s="158"/>
      <c r="J122" s="158"/>
      <c r="K122" s="158"/>
      <c r="L122" s="158"/>
      <c r="M122" s="158"/>
      <c r="N122" s="4"/>
    </row>
    <row r="123" spans="9:14" ht="21" customHeight="1">
      <c r="I123" s="158"/>
      <c r="J123" s="158"/>
      <c r="K123" s="158"/>
      <c r="L123" s="158"/>
      <c r="M123" s="158"/>
      <c r="N123" s="4"/>
    </row>
    <row r="124" spans="9:14" ht="21" customHeight="1">
      <c r="I124" s="158"/>
      <c r="J124" s="158"/>
      <c r="K124" s="158"/>
      <c r="L124" s="158"/>
      <c r="M124" s="158"/>
      <c r="N124" s="4"/>
    </row>
    <row r="125" spans="9:14" ht="21" customHeight="1">
      <c r="I125" s="158"/>
      <c r="J125" s="158"/>
      <c r="K125" s="158"/>
      <c r="L125" s="158"/>
      <c r="M125" s="158"/>
      <c r="N125" s="4"/>
    </row>
    <row r="126" spans="9:14" ht="21" customHeight="1">
      <c r="I126" s="158"/>
      <c r="J126" s="158"/>
      <c r="K126" s="158"/>
      <c r="L126" s="158"/>
      <c r="M126" s="158"/>
      <c r="N126" s="4"/>
    </row>
    <row r="127" spans="9:14" ht="21" customHeight="1">
      <c r="I127" s="158"/>
      <c r="J127" s="158"/>
      <c r="K127" s="158"/>
      <c r="L127" s="158"/>
      <c r="M127" s="158"/>
      <c r="N127" s="4"/>
    </row>
    <row r="128" spans="9:14" ht="21" customHeight="1">
      <c r="I128" s="158"/>
      <c r="J128" s="158"/>
      <c r="K128" s="158"/>
      <c r="L128" s="158"/>
      <c r="M128" s="158"/>
      <c r="N128" s="4"/>
    </row>
    <row r="129" spans="9:14" ht="21" customHeight="1">
      <c r="I129" s="158"/>
      <c r="J129" s="158"/>
      <c r="K129" s="158"/>
      <c r="L129" s="158"/>
      <c r="M129" s="158"/>
      <c r="N129" s="4"/>
    </row>
    <row r="130" spans="9:14" ht="21" customHeight="1">
      <c r="I130" s="158"/>
      <c r="J130" s="158"/>
      <c r="K130" s="158"/>
      <c r="L130" s="158"/>
      <c r="M130" s="158"/>
      <c r="N130" s="4"/>
    </row>
    <row r="131" spans="9:14" ht="21" customHeight="1">
      <c r="I131" s="158"/>
      <c r="J131" s="158"/>
      <c r="K131" s="158"/>
      <c r="L131" s="158"/>
      <c r="M131" s="158"/>
      <c r="N131" s="4"/>
    </row>
    <row r="132" spans="9:14" ht="21" customHeight="1">
      <c r="I132" s="158"/>
      <c r="J132" s="158"/>
      <c r="K132" s="158"/>
      <c r="L132" s="158"/>
      <c r="M132" s="158"/>
      <c r="N132" s="4"/>
    </row>
    <row r="133" spans="9:14" ht="21" customHeight="1">
      <c r="I133" s="158"/>
      <c r="J133" s="158"/>
      <c r="K133" s="158"/>
      <c r="L133" s="158"/>
      <c r="M133" s="158"/>
      <c r="N133" s="4"/>
    </row>
    <row r="134" spans="9:14" ht="21" customHeight="1">
      <c r="I134" s="158"/>
      <c r="J134" s="158"/>
      <c r="K134" s="158"/>
      <c r="L134" s="158"/>
      <c r="M134" s="158"/>
      <c r="N134" s="4"/>
    </row>
    <row r="135" spans="9:14" ht="21" customHeight="1">
      <c r="I135" s="158"/>
      <c r="J135" s="158"/>
      <c r="K135" s="158"/>
      <c r="L135" s="158"/>
      <c r="M135" s="158"/>
      <c r="N135" s="4"/>
    </row>
    <row r="136" spans="9:14" ht="21" customHeight="1">
      <c r="I136" s="158"/>
      <c r="J136" s="158"/>
      <c r="K136" s="158"/>
      <c r="L136" s="158"/>
      <c r="M136" s="158"/>
      <c r="N136" s="4"/>
    </row>
    <row r="137" spans="9:14" ht="21" customHeight="1">
      <c r="I137" s="158"/>
      <c r="J137" s="158"/>
      <c r="K137" s="158"/>
      <c r="L137" s="158"/>
      <c r="M137" s="158"/>
      <c r="N137" s="4"/>
    </row>
    <row r="138" spans="9:14" ht="21" customHeight="1">
      <c r="I138" s="158"/>
      <c r="J138" s="158"/>
      <c r="K138" s="158"/>
      <c r="L138" s="158"/>
      <c r="M138" s="158"/>
      <c r="N138" s="4"/>
    </row>
    <row r="139" spans="9:14" ht="21" customHeight="1">
      <c r="I139" s="158"/>
      <c r="J139" s="158"/>
      <c r="K139" s="158"/>
      <c r="L139" s="158"/>
      <c r="M139" s="158"/>
      <c r="N139" s="4"/>
    </row>
    <row r="140" spans="9:14" ht="21" customHeight="1">
      <c r="I140" s="158"/>
      <c r="J140" s="158"/>
      <c r="K140" s="158"/>
      <c r="L140" s="158"/>
      <c r="M140" s="158"/>
      <c r="N140" s="4"/>
    </row>
    <row r="141" spans="9:14" ht="21" customHeight="1">
      <c r="I141" s="158"/>
      <c r="J141" s="158"/>
      <c r="K141" s="158"/>
      <c r="L141" s="158"/>
      <c r="M141" s="158"/>
      <c r="N141" s="4"/>
    </row>
    <row r="142" spans="9:14" ht="21" customHeight="1">
      <c r="I142" s="158"/>
      <c r="J142" s="158"/>
      <c r="K142" s="158"/>
      <c r="L142" s="158"/>
      <c r="M142" s="158"/>
      <c r="N142" s="4"/>
    </row>
    <row r="143" spans="9:14" ht="21" customHeight="1">
      <c r="I143" s="158"/>
      <c r="J143" s="158"/>
      <c r="K143" s="158"/>
      <c r="L143" s="158"/>
      <c r="M143" s="158"/>
      <c r="N143" s="4"/>
    </row>
    <row r="144" spans="9:14" ht="21" customHeight="1">
      <c r="I144" s="158"/>
      <c r="J144" s="158"/>
      <c r="K144" s="158"/>
      <c r="L144" s="158"/>
      <c r="M144" s="158"/>
      <c r="N144" s="4"/>
    </row>
    <row r="145" spans="9:14" ht="21" customHeight="1">
      <c r="I145" s="158"/>
      <c r="J145" s="158"/>
      <c r="K145" s="158"/>
      <c r="L145" s="158"/>
      <c r="M145" s="158"/>
      <c r="N145" s="4"/>
    </row>
    <row r="146" spans="9:14" ht="21" customHeight="1">
      <c r="I146" s="158"/>
      <c r="J146" s="158"/>
      <c r="K146" s="158"/>
      <c r="L146" s="158"/>
      <c r="M146" s="158"/>
      <c r="N146" s="4"/>
    </row>
    <row r="147" spans="9:14" ht="21" customHeight="1">
      <c r="I147" s="158"/>
      <c r="J147" s="158"/>
      <c r="K147" s="158"/>
      <c r="L147" s="158"/>
      <c r="M147" s="158"/>
      <c r="N147" s="4"/>
    </row>
    <row r="148" spans="9:14" ht="21" customHeight="1">
      <c r="I148" s="158"/>
      <c r="J148" s="158"/>
      <c r="K148" s="158"/>
      <c r="L148" s="158"/>
      <c r="M148" s="158"/>
      <c r="N148" s="4"/>
    </row>
    <row r="149" spans="9:14" ht="21" customHeight="1">
      <c r="I149" s="158"/>
      <c r="J149" s="158"/>
      <c r="K149" s="158"/>
      <c r="L149" s="158"/>
      <c r="M149" s="158"/>
      <c r="N149" s="4"/>
    </row>
    <row r="150" spans="9:14" ht="21" customHeight="1">
      <c r="I150" s="158"/>
      <c r="J150" s="158"/>
      <c r="K150" s="158"/>
      <c r="L150" s="158"/>
      <c r="M150" s="158"/>
      <c r="N150" s="4"/>
    </row>
    <row r="151" spans="9:14" ht="21" customHeight="1">
      <c r="I151" s="158"/>
      <c r="J151" s="158"/>
      <c r="K151" s="158"/>
      <c r="L151" s="158"/>
      <c r="M151" s="158"/>
      <c r="N151" s="4"/>
    </row>
    <row r="152" spans="9:14" ht="21" customHeight="1">
      <c r="I152" s="158"/>
      <c r="J152" s="158"/>
      <c r="K152" s="158"/>
      <c r="L152" s="158"/>
      <c r="M152" s="158"/>
      <c r="N152" s="4"/>
    </row>
    <row r="153" spans="9:14" ht="21" customHeight="1">
      <c r="I153" s="158"/>
      <c r="J153" s="158"/>
      <c r="K153" s="158"/>
      <c r="L153" s="158"/>
      <c r="M153" s="158"/>
      <c r="N153" s="4"/>
    </row>
    <row r="154" spans="9:14" ht="21" customHeight="1">
      <c r="I154" s="158"/>
      <c r="J154" s="158"/>
      <c r="K154" s="158"/>
      <c r="L154" s="158"/>
      <c r="M154" s="158"/>
      <c r="N154" s="4"/>
    </row>
    <row r="155" spans="9:14" ht="21" customHeight="1">
      <c r="I155" s="158"/>
      <c r="J155" s="158"/>
      <c r="K155" s="158"/>
      <c r="L155" s="158"/>
      <c r="M155" s="158"/>
      <c r="N155" s="4"/>
    </row>
    <row r="156" spans="9:14" ht="21" customHeight="1">
      <c r="I156" s="158"/>
      <c r="J156" s="158"/>
      <c r="K156" s="158"/>
      <c r="L156" s="158"/>
      <c r="M156" s="158"/>
      <c r="N156" s="4"/>
    </row>
    <row r="157" spans="9:14" ht="21" customHeight="1">
      <c r="I157" s="158"/>
      <c r="J157" s="158"/>
      <c r="K157" s="158"/>
      <c r="L157" s="158"/>
      <c r="M157" s="158"/>
      <c r="N157" s="4"/>
    </row>
    <row r="158" spans="9:14" ht="21" customHeight="1">
      <c r="I158" s="158"/>
      <c r="J158" s="158"/>
      <c r="K158" s="158"/>
      <c r="L158" s="158"/>
      <c r="M158" s="158"/>
      <c r="N158" s="4"/>
    </row>
    <row r="159" spans="9:14" ht="21" customHeight="1">
      <c r="I159" s="158"/>
      <c r="J159" s="158"/>
      <c r="K159" s="158"/>
      <c r="L159" s="158"/>
      <c r="M159" s="158"/>
      <c r="N159" s="4"/>
    </row>
    <row r="160" spans="9:14" ht="21" customHeight="1">
      <c r="I160" s="158"/>
      <c r="J160" s="158"/>
      <c r="K160" s="158"/>
      <c r="L160" s="158"/>
      <c r="M160" s="158"/>
      <c r="N160" s="4"/>
    </row>
    <row r="161" spans="9:14" ht="21" customHeight="1">
      <c r="I161" s="158"/>
      <c r="J161" s="158"/>
      <c r="K161" s="158"/>
      <c r="L161" s="158"/>
      <c r="M161" s="158"/>
      <c r="N161" s="4"/>
    </row>
    <row r="162" spans="9:14" ht="21" customHeight="1">
      <c r="I162" s="158"/>
      <c r="J162" s="158"/>
      <c r="K162" s="158"/>
      <c r="L162" s="158"/>
      <c r="M162" s="158"/>
      <c r="N162" s="4"/>
    </row>
    <row r="163" spans="9:14" ht="21" customHeight="1">
      <c r="I163" s="158"/>
      <c r="J163" s="158"/>
      <c r="K163" s="158"/>
      <c r="L163" s="158"/>
      <c r="M163" s="158"/>
      <c r="N163" s="4"/>
    </row>
    <row r="164" spans="9:14" ht="21" customHeight="1">
      <c r="I164" s="158"/>
      <c r="J164" s="158"/>
      <c r="K164" s="158"/>
      <c r="L164" s="158"/>
      <c r="M164" s="158"/>
      <c r="N164" s="4"/>
    </row>
    <row r="165" spans="9:14" ht="21" customHeight="1">
      <c r="I165" s="158"/>
      <c r="J165" s="158"/>
      <c r="K165" s="158"/>
      <c r="L165" s="158"/>
      <c r="M165" s="158"/>
      <c r="N165" s="4"/>
    </row>
    <row r="166" spans="9:14" ht="21" customHeight="1">
      <c r="I166" s="158"/>
      <c r="J166" s="158"/>
      <c r="K166" s="158"/>
      <c r="L166" s="158"/>
      <c r="M166" s="158"/>
      <c r="N166" s="4"/>
    </row>
    <row r="167" spans="9:14" ht="21" customHeight="1">
      <c r="I167" s="158"/>
      <c r="J167" s="158"/>
      <c r="K167" s="158"/>
      <c r="L167" s="158"/>
      <c r="M167" s="158"/>
      <c r="N167" s="4"/>
    </row>
    <row r="168" spans="9:14" ht="21" customHeight="1">
      <c r="I168" s="158"/>
      <c r="J168" s="158"/>
      <c r="K168" s="158"/>
      <c r="L168" s="158"/>
      <c r="M168" s="158"/>
      <c r="N168" s="4"/>
    </row>
    <row r="169" spans="9:14" ht="21" customHeight="1">
      <c r="I169" s="158"/>
      <c r="J169" s="158"/>
      <c r="K169" s="158"/>
      <c r="L169" s="158"/>
      <c r="M169" s="158"/>
      <c r="N169" s="4"/>
    </row>
    <row r="170" spans="9:14" ht="21" customHeight="1">
      <c r="I170" s="158"/>
      <c r="J170" s="158"/>
      <c r="K170" s="158"/>
      <c r="L170" s="158"/>
      <c r="M170" s="158"/>
      <c r="N170" s="4"/>
    </row>
    <row r="171" spans="9:14" ht="21" customHeight="1">
      <c r="I171" s="158"/>
      <c r="J171" s="158"/>
      <c r="K171" s="158"/>
      <c r="L171" s="158"/>
      <c r="M171" s="158"/>
      <c r="N171" s="4"/>
    </row>
  </sheetData>
  <mergeCells count="4">
    <mergeCell ref="A1:H1"/>
    <mergeCell ref="D2:E2"/>
    <mergeCell ref="A48:H48"/>
    <mergeCell ref="E53:H53"/>
  </mergeCells>
  <phoneticPr fontId="79" type="noConversion"/>
  <conditionalFormatting sqref="E51:E54">
    <cfRule type="cellIs" dxfId="21" priority="1" stopIfTrue="1" operator="notEqual">
      <formula>"报表已核对平衡,请打印"</formula>
    </cfRule>
  </conditionalFormatting>
  <hyperlinks>
    <hyperlink ref="A1" location="首页!A1" display="资产负债表"/>
    <hyperlink ref="A1:G1" location="首页!A1" display="资产负债表"/>
  </hyperlinks>
  <printOptions horizontalCentered="1"/>
  <pageMargins left="0.48888888888888898" right="0.196527777777778" top="0.82986111111111105" bottom="0.15" header="0.53888888888888897" footer="0.25"/>
  <pageSetup paperSize="9" scale="85" orientation="portrait" blackAndWhite="1"/>
  <headerFooter alignWithMargins="0">
    <oddHeader>&amp;C&amp;"Times New Roman,常规"&amp;20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70"/>
  <sheetViews>
    <sheetView showZeros="0" view="pageBreakPreview" topLeftCell="A11" zoomScaleNormal="100" zoomScaleSheetLayoutView="100" workbookViewId="0">
      <selection activeCell="C25" sqref="C25"/>
    </sheetView>
  </sheetViews>
  <sheetFormatPr defaultColWidth="9" defaultRowHeight="24" customHeight="1"/>
  <cols>
    <col min="1" max="1" width="40.375" style="6" customWidth="1"/>
    <col min="2" max="2" width="8.625" style="6" customWidth="1"/>
    <col min="3" max="3" width="19" style="6" customWidth="1"/>
    <col min="4" max="4" width="19.125" style="6" customWidth="1"/>
    <col min="5" max="5" width="11" style="64" customWidth="1"/>
    <col min="6" max="6" width="11.625" style="27" customWidth="1"/>
    <col min="7" max="7" width="17" style="27" customWidth="1"/>
    <col min="8" max="8" width="10.875" style="6" customWidth="1"/>
    <col min="9" max="9" width="11" style="6" customWidth="1"/>
    <col min="10" max="10" width="12.125" style="6" customWidth="1"/>
    <col min="11" max="11" width="11.625" style="6" customWidth="1"/>
    <col min="12" max="16384" width="9" style="6"/>
  </cols>
  <sheetData>
    <row r="1" spans="1:7" s="62" customFormat="1" ht="24.75" customHeight="1">
      <c r="A1" s="167" t="s">
        <v>109</v>
      </c>
      <c r="B1" s="167"/>
      <c r="C1" s="167"/>
      <c r="D1" s="167"/>
      <c r="E1" s="65"/>
      <c r="F1" s="66"/>
      <c r="G1" s="67"/>
    </row>
    <row r="2" spans="1:7" s="4" customFormat="1" ht="18.75" customHeight="1">
      <c r="A2" s="68"/>
      <c r="B2" s="69" t="s">
        <v>110</v>
      </c>
      <c r="C2" s="68"/>
      <c r="D2" s="23" t="s">
        <v>111</v>
      </c>
      <c r="E2" s="19"/>
      <c r="F2" s="70"/>
      <c r="G2" s="71"/>
    </row>
    <row r="3" spans="1:7" ht="18.75" customHeight="1">
      <c r="A3" s="41" t="str">
        <f>资产负债表!A3</f>
        <v>编制单位：江苏七葫芦信息科技有限公司</v>
      </c>
      <c r="B3" s="3"/>
      <c r="C3" s="72"/>
      <c r="D3" s="23" t="s">
        <v>4</v>
      </c>
      <c r="E3" s="19"/>
      <c r="F3" s="70"/>
      <c r="G3" s="73"/>
    </row>
    <row r="4" spans="1:7" ht="16.5" customHeight="1">
      <c r="A4" s="74" t="s">
        <v>112</v>
      </c>
      <c r="B4" s="44" t="s">
        <v>6</v>
      </c>
      <c r="C4" s="45" t="s">
        <v>113</v>
      </c>
      <c r="D4" s="46" t="s">
        <v>114</v>
      </c>
      <c r="E4" s="27"/>
      <c r="F4" s="6"/>
      <c r="G4" s="6"/>
    </row>
    <row r="5" spans="1:7" ht="16.5" customHeight="1">
      <c r="A5" s="75" t="s">
        <v>115</v>
      </c>
      <c r="B5" s="76" t="s">
        <v>116</v>
      </c>
      <c r="C5" s="77">
        <v>3202218.48</v>
      </c>
      <c r="D5" s="78">
        <v>3449811.26</v>
      </c>
      <c r="E5" s="27"/>
      <c r="F5" s="6"/>
      <c r="G5" s="6"/>
    </row>
    <row r="6" spans="1:7" ht="16.5" customHeight="1">
      <c r="A6" s="79" t="s">
        <v>117</v>
      </c>
      <c r="B6" s="76" t="s">
        <v>116</v>
      </c>
      <c r="C6" s="77">
        <v>233150.44</v>
      </c>
      <c r="D6" s="78">
        <v>0</v>
      </c>
      <c r="E6" s="27"/>
      <c r="F6" s="6"/>
      <c r="G6" s="6"/>
    </row>
    <row r="7" spans="1:7" ht="16.5" customHeight="1">
      <c r="A7" s="80" t="s">
        <v>118</v>
      </c>
      <c r="B7" s="56"/>
      <c r="C7" s="77">
        <v>27314.42</v>
      </c>
      <c r="D7" s="78">
        <v>7895.84</v>
      </c>
      <c r="E7" s="27"/>
      <c r="F7" s="6"/>
      <c r="G7" s="6"/>
    </row>
    <row r="8" spans="1:7" ht="16.5" customHeight="1">
      <c r="A8" s="79" t="s">
        <v>119</v>
      </c>
      <c r="B8" s="81"/>
      <c r="C8" s="77">
        <v>0</v>
      </c>
      <c r="D8" s="78">
        <v>0</v>
      </c>
      <c r="E8" s="27"/>
      <c r="F8" s="6"/>
      <c r="G8" s="6"/>
    </row>
    <row r="9" spans="1:7" ht="16.5" customHeight="1">
      <c r="A9" s="79" t="s">
        <v>120</v>
      </c>
      <c r="B9" s="56" t="s">
        <v>121</v>
      </c>
      <c r="C9" s="77">
        <v>3282280.79</v>
      </c>
      <c r="D9" s="78">
        <v>3397198.08</v>
      </c>
      <c r="E9" s="27"/>
      <c r="F9" s="6"/>
      <c r="G9" s="6"/>
    </row>
    <row r="10" spans="1:7" ht="16.5" customHeight="1">
      <c r="A10" s="79" t="s">
        <v>122</v>
      </c>
      <c r="B10" s="76" t="s">
        <v>123</v>
      </c>
      <c r="C10" s="77">
        <v>43058.01</v>
      </c>
      <c r="D10" s="78">
        <v>-613.20000000000005</v>
      </c>
      <c r="E10" s="27"/>
      <c r="F10" s="6"/>
      <c r="G10" s="6"/>
    </row>
    <row r="11" spans="1:7" ht="16.5" customHeight="1">
      <c r="A11" s="79" t="s">
        <v>124</v>
      </c>
      <c r="B11" s="76"/>
      <c r="C11" s="77">
        <v>0</v>
      </c>
      <c r="D11" s="78"/>
      <c r="E11" s="27"/>
      <c r="F11" s="6"/>
      <c r="G11" s="6"/>
    </row>
    <row r="12" spans="1:7" ht="16.5" customHeight="1">
      <c r="A12" s="79" t="s">
        <v>125</v>
      </c>
      <c r="B12" s="81"/>
      <c r="C12" s="77"/>
      <c r="D12" s="78">
        <v>0</v>
      </c>
      <c r="E12" s="27"/>
      <c r="F12" s="6"/>
      <c r="G12" s="6"/>
    </row>
    <row r="13" spans="1:7" ht="16.5" customHeight="1">
      <c r="A13" s="79" t="s">
        <v>126</v>
      </c>
      <c r="B13" s="76"/>
      <c r="C13" s="77"/>
      <c r="D13" s="78"/>
      <c r="E13" s="27"/>
      <c r="F13" s="6"/>
      <c r="G13" s="6"/>
    </row>
    <row r="14" spans="1:7" ht="16.5" customHeight="1">
      <c r="A14" s="79" t="s">
        <v>127</v>
      </c>
      <c r="B14" s="81"/>
      <c r="C14" s="77"/>
      <c r="D14" s="78"/>
      <c r="E14" s="27"/>
      <c r="F14" s="6"/>
      <c r="G14" s="6"/>
    </row>
    <row r="15" spans="1:7" s="5" customFormat="1" ht="16.5" customHeight="1">
      <c r="A15" s="79" t="s">
        <v>128</v>
      </c>
      <c r="B15" s="82"/>
      <c r="C15" s="77"/>
      <c r="D15" s="78"/>
      <c r="E15" s="83"/>
    </row>
    <row r="16" spans="1:7" s="5" customFormat="1" ht="16.5" customHeight="1">
      <c r="A16" s="79" t="s">
        <v>129</v>
      </c>
      <c r="B16" s="82"/>
      <c r="C16" s="77"/>
      <c r="D16" s="78"/>
      <c r="E16" s="83"/>
    </row>
    <row r="17" spans="1:7" ht="16.5" customHeight="1">
      <c r="A17" s="84" t="s">
        <v>130</v>
      </c>
      <c r="B17" s="81"/>
      <c r="C17" s="77">
        <f>C5-C6-C7-C8-C9-C10-C11+C12+C13+C15+C16</f>
        <v>-383585.18</v>
      </c>
      <c r="D17" s="78">
        <f>D5-D6-D7-D8-D9-D10-D11+D12+D13+D15+D16</f>
        <v>45330.539999999797</v>
      </c>
      <c r="E17" s="27"/>
      <c r="F17" s="6"/>
      <c r="G17" s="6"/>
    </row>
    <row r="18" spans="1:7" ht="16.5" customHeight="1">
      <c r="A18" s="79" t="s">
        <v>131</v>
      </c>
      <c r="B18" s="76" t="s">
        <v>132</v>
      </c>
      <c r="C18" s="77">
        <v>384472</v>
      </c>
      <c r="D18" s="78">
        <v>10000</v>
      </c>
      <c r="E18" s="27"/>
      <c r="F18" s="6"/>
      <c r="G18" s="6"/>
    </row>
    <row r="19" spans="1:7" ht="16.5" customHeight="1">
      <c r="A19" s="79" t="s">
        <v>133</v>
      </c>
      <c r="B19" s="76" t="s">
        <v>134</v>
      </c>
      <c r="C19" s="77">
        <v>1.03</v>
      </c>
      <c r="D19" s="78">
        <v>116.6</v>
      </c>
      <c r="E19" s="27"/>
      <c r="F19" s="6"/>
      <c r="G19" s="6"/>
    </row>
    <row r="20" spans="1:7" ht="16.5" customHeight="1">
      <c r="A20" s="84" t="s">
        <v>135</v>
      </c>
      <c r="B20" s="81"/>
      <c r="C20" s="77">
        <f>C17+C18-C19</f>
        <v>885.79000000006499</v>
      </c>
      <c r="D20" s="78">
        <f>D17+D18-D19</f>
        <v>55213.939999999799</v>
      </c>
      <c r="E20" s="27"/>
      <c r="F20" s="6"/>
      <c r="G20" s="6"/>
    </row>
    <row r="21" spans="1:7" ht="16.5" customHeight="1">
      <c r="A21" s="79" t="s">
        <v>136</v>
      </c>
      <c r="B21" s="81"/>
      <c r="C21" s="77"/>
      <c r="D21" s="78">
        <v>5638.01</v>
      </c>
      <c r="E21" s="27"/>
      <c r="F21" s="6"/>
      <c r="G21" s="6"/>
    </row>
    <row r="22" spans="1:7" ht="16.5" customHeight="1">
      <c r="A22" s="84" t="s">
        <v>137</v>
      </c>
      <c r="B22" s="81"/>
      <c r="C22" s="77">
        <f>C20-C21</f>
        <v>885.79000000006499</v>
      </c>
      <c r="D22" s="78">
        <f>D20-D21</f>
        <v>49575.929999999797</v>
      </c>
      <c r="E22" s="27"/>
      <c r="F22" s="6"/>
      <c r="G22" s="6"/>
    </row>
    <row r="23" spans="1:7" ht="16.5" customHeight="1">
      <c r="A23" s="85" t="s">
        <v>138</v>
      </c>
      <c r="B23" s="81"/>
      <c r="C23" s="77"/>
      <c r="D23" s="78"/>
      <c r="E23" s="27"/>
      <c r="F23" s="6"/>
      <c r="G23" s="6"/>
    </row>
    <row r="24" spans="1:7" ht="16.5" customHeight="1">
      <c r="A24" s="85" t="s">
        <v>139</v>
      </c>
      <c r="B24" s="81"/>
      <c r="C24" s="77">
        <f>C22-C23</f>
        <v>885.79000000006499</v>
      </c>
      <c r="D24" s="78">
        <f>D22-D23</f>
        <v>49575.929999999797</v>
      </c>
      <c r="E24" s="27"/>
      <c r="F24" s="6"/>
      <c r="G24" s="6"/>
    </row>
    <row r="25" spans="1:7" ht="16.5" customHeight="1">
      <c r="A25" s="86" t="s">
        <v>140</v>
      </c>
      <c r="B25" s="81"/>
      <c r="C25" s="77">
        <f>C26+C29</f>
        <v>0</v>
      </c>
      <c r="D25" s="78">
        <f>D26+D29</f>
        <v>0</v>
      </c>
      <c r="E25" s="27"/>
      <c r="F25" s="6"/>
      <c r="G25" s="6"/>
    </row>
    <row r="26" spans="1:7" ht="16.5" customHeight="1">
      <c r="A26" s="86" t="s">
        <v>141</v>
      </c>
      <c r="B26" s="81"/>
      <c r="C26" s="77">
        <f>C27+C28</f>
        <v>0</v>
      </c>
      <c r="D26" s="78">
        <f>D27+D28</f>
        <v>0</v>
      </c>
      <c r="E26" s="27"/>
      <c r="F26" s="6"/>
      <c r="G26" s="6"/>
    </row>
    <row r="27" spans="1:7" ht="16.5" customHeight="1">
      <c r="A27" s="79" t="s">
        <v>142</v>
      </c>
      <c r="B27" s="81"/>
      <c r="C27" s="77"/>
      <c r="D27" s="78"/>
      <c r="E27" s="27"/>
      <c r="F27" s="6"/>
      <c r="G27" s="6"/>
    </row>
    <row r="28" spans="1:7" ht="27" customHeight="1">
      <c r="A28" s="87" t="s">
        <v>143</v>
      </c>
      <c r="B28" s="81"/>
      <c r="C28" s="77"/>
      <c r="D28" s="78"/>
      <c r="E28" s="27"/>
      <c r="F28" s="6"/>
      <c r="G28" s="6"/>
    </row>
    <row r="29" spans="1:7" ht="18.75" customHeight="1">
      <c r="A29" s="86" t="s">
        <v>144</v>
      </c>
      <c r="B29" s="81"/>
      <c r="C29" s="77">
        <f>C30+C31+C32+C33+C34</f>
        <v>0</v>
      </c>
      <c r="D29" s="78">
        <f>D30+D31+D32+D33+D34</f>
        <v>0</v>
      </c>
      <c r="E29" s="27"/>
      <c r="F29" s="6"/>
      <c r="G29" s="6"/>
    </row>
    <row r="30" spans="1:7" ht="28.5" customHeight="1">
      <c r="A30" s="87" t="s">
        <v>145</v>
      </c>
      <c r="B30" s="81"/>
      <c r="C30" s="77"/>
      <c r="D30" s="78"/>
      <c r="E30" s="27"/>
      <c r="F30" s="6"/>
      <c r="G30" s="6"/>
    </row>
    <row r="31" spans="1:7" ht="16.5" customHeight="1">
      <c r="A31" s="87" t="s">
        <v>146</v>
      </c>
      <c r="B31" s="81"/>
      <c r="C31" s="77"/>
      <c r="D31" s="78"/>
      <c r="E31" s="27"/>
      <c r="F31" s="6"/>
      <c r="G31" s="6"/>
    </row>
    <row r="32" spans="1:7" ht="16.5" customHeight="1">
      <c r="A32" s="87" t="s">
        <v>147</v>
      </c>
      <c r="B32" s="81"/>
      <c r="C32" s="77"/>
      <c r="D32" s="78"/>
      <c r="E32" s="27"/>
      <c r="F32" s="6"/>
      <c r="G32" s="6"/>
    </row>
    <row r="33" spans="1:7" ht="16.5" customHeight="1">
      <c r="A33" s="87" t="s">
        <v>148</v>
      </c>
      <c r="B33" s="81"/>
      <c r="C33" s="77"/>
      <c r="D33" s="78"/>
      <c r="E33" s="27"/>
      <c r="F33" s="6"/>
      <c r="G33" s="6"/>
    </row>
    <row r="34" spans="1:7" ht="16.5" customHeight="1">
      <c r="A34" s="87" t="s">
        <v>149</v>
      </c>
      <c r="B34" s="81"/>
      <c r="C34" s="77"/>
      <c r="D34" s="78"/>
      <c r="E34" s="27"/>
      <c r="F34" s="6"/>
      <c r="G34" s="6"/>
    </row>
    <row r="35" spans="1:7" ht="16.5" customHeight="1">
      <c r="A35" s="87" t="s">
        <v>150</v>
      </c>
      <c r="B35" s="81"/>
      <c r="C35" s="77"/>
      <c r="D35" s="78"/>
      <c r="E35" s="27"/>
      <c r="F35" s="6"/>
      <c r="G35" s="6"/>
    </row>
    <row r="36" spans="1:7" ht="16.5" customHeight="1">
      <c r="A36" s="86" t="s">
        <v>151</v>
      </c>
      <c r="B36" s="81"/>
      <c r="C36" s="77">
        <f>C22+C25</f>
        <v>885.79000000006499</v>
      </c>
      <c r="D36" s="78">
        <f>D22+D25</f>
        <v>49575.929999999797</v>
      </c>
      <c r="E36" s="27"/>
      <c r="F36" s="6"/>
      <c r="G36" s="6"/>
    </row>
    <row r="37" spans="1:7" ht="16.5" customHeight="1">
      <c r="A37" s="86" t="s">
        <v>152</v>
      </c>
      <c r="B37" s="81"/>
      <c r="C37" s="77"/>
      <c r="D37" s="78"/>
      <c r="E37" s="27"/>
      <c r="F37" s="6"/>
      <c r="G37" s="6"/>
    </row>
    <row r="38" spans="1:7" ht="16.5" customHeight="1">
      <c r="A38" s="85" t="s">
        <v>153</v>
      </c>
      <c r="B38" s="81"/>
      <c r="C38" s="77"/>
      <c r="D38" s="78"/>
      <c r="E38" s="27"/>
      <c r="F38" s="6"/>
      <c r="G38" s="6"/>
    </row>
    <row r="39" spans="1:7" ht="14.25" customHeight="1">
      <c r="A39" s="88" t="s">
        <v>154</v>
      </c>
      <c r="B39" s="89"/>
      <c r="C39" s="90"/>
      <c r="D39" s="91"/>
      <c r="E39" s="27"/>
      <c r="F39" s="6"/>
      <c r="G39" s="6"/>
    </row>
    <row r="40" spans="1:7" ht="18" customHeight="1">
      <c r="A40" s="171" t="s">
        <v>155</v>
      </c>
      <c r="B40" s="171"/>
      <c r="C40" s="171"/>
      <c r="D40" s="171"/>
      <c r="E40" s="27"/>
      <c r="F40" s="6"/>
      <c r="G40" s="6"/>
    </row>
    <row r="41" spans="1:7" ht="18.75" customHeight="1">
      <c r="A41" s="31"/>
      <c r="B41" s="41"/>
      <c r="C41" s="92"/>
      <c r="D41" s="92"/>
      <c r="E41" s="27"/>
      <c r="F41" s="6"/>
      <c r="G41" s="6"/>
    </row>
    <row r="42" spans="1:7" ht="24" customHeight="1">
      <c r="A42" s="31"/>
      <c r="B42" s="41"/>
      <c r="C42" s="92"/>
      <c r="D42" s="92"/>
      <c r="E42" s="6"/>
      <c r="F42" s="6"/>
      <c r="G42" s="6"/>
    </row>
    <row r="43" spans="1:7" ht="24" customHeight="1">
      <c r="A43" s="31"/>
      <c r="B43" s="41"/>
      <c r="C43" s="92"/>
      <c r="D43" s="92"/>
      <c r="E43" s="6"/>
      <c r="F43" s="6"/>
      <c r="G43" s="6"/>
    </row>
    <row r="44" spans="1:7" ht="24" customHeight="1">
      <c r="A44" s="31"/>
      <c r="B44" s="41"/>
      <c r="C44" s="92"/>
      <c r="D44" s="92"/>
      <c r="E44" s="6"/>
      <c r="F44" s="6"/>
      <c r="G44" s="6"/>
    </row>
    <row r="45" spans="1:7" ht="24" customHeight="1">
      <c r="A45" s="31"/>
      <c r="B45" s="41"/>
      <c r="C45" s="92"/>
      <c r="D45" s="92"/>
      <c r="E45" s="6"/>
      <c r="F45" s="6"/>
      <c r="G45" s="6"/>
    </row>
    <row r="46" spans="1:7" ht="24" customHeight="1">
      <c r="A46" s="93" t="s">
        <v>156</v>
      </c>
      <c r="B46" s="94" t="s">
        <v>157</v>
      </c>
      <c r="C46" s="94" t="s">
        <v>158</v>
      </c>
      <c r="D46" s="95" t="s">
        <v>159</v>
      </c>
      <c r="E46" s="6"/>
      <c r="F46" s="6"/>
      <c r="G46" s="6"/>
    </row>
    <row r="47" spans="1:7" ht="24" customHeight="1">
      <c r="A47" s="96" t="s">
        <v>160</v>
      </c>
      <c r="B47" s="97"/>
      <c r="C47" s="98">
        <f>D62</f>
        <v>897631.07</v>
      </c>
      <c r="D47" s="99">
        <v>947731.82</v>
      </c>
      <c r="E47" s="6"/>
      <c r="F47" s="6"/>
      <c r="G47" s="6"/>
    </row>
    <row r="48" spans="1:7" ht="24" customHeight="1">
      <c r="A48" s="100" t="s">
        <v>161</v>
      </c>
      <c r="B48" s="97"/>
      <c r="C48" s="98"/>
      <c r="D48" s="99"/>
      <c r="E48" s="6"/>
      <c r="F48" s="6"/>
      <c r="G48" s="6"/>
    </row>
    <row r="49" spans="1:7" ht="24" customHeight="1">
      <c r="A49" s="100" t="s">
        <v>162</v>
      </c>
      <c r="B49" s="97"/>
      <c r="C49" s="98"/>
      <c r="D49" s="99">
        <v>60.11</v>
      </c>
      <c r="E49" s="6"/>
      <c r="F49" s="6"/>
      <c r="G49" s="6"/>
    </row>
    <row r="50" spans="1:7" ht="24" customHeight="1">
      <c r="A50" s="96" t="s">
        <v>163</v>
      </c>
      <c r="B50" s="97"/>
      <c r="C50" s="98">
        <f>C22+C47+C48+C49</f>
        <v>898516.86</v>
      </c>
      <c r="D50" s="99">
        <f>D22+D47+D48+D49</f>
        <v>997367.86</v>
      </c>
      <c r="E50" s="27"/>
      <c r="F50" s="101"/>
      <c r="G50" s="6"/>
    </row>
    <row r="51" spans="1:7" ht="24" customHeight="1">
      <c r="A51" s="100" t="s">
        <v>164</v>
      </c>
      <c r="B51" s="97"/>
      <c r="C51" s="98">
        <v>88.58</v>
      </c>
      <c r="D51" s="99">
        <v>99736.79</v>
      </c>
      <c r="E51" s="6"/>
      <c r="F51" s="6"/>
      <c r="G51" s="6"/>
    </row>
    <row r="52" spans="1:7" ht="24" customHeight="1">
      <c r="A52" s="100" t="s">
        <v>165</v>
      </c>
      <c r="B52" s="97"/>
      <c r="C52" s="98"/>
      <c r="D52" s="99"/>
      <c r="E52" s="6"/>
      <c r="F52" s="6"/>
      <c r="G52" s="6"/>
    </row>
    <row r="53" spans="1:7" ht="24" customHeight="1">
      <c r="A53" s="100" t="s">
        <v>166</v>
      </c>
      <c r="B53" s="97"/>
      <c r="C53" s="98"/>
      <c r="D53" s="99"/>
      <c r="E53" s="6"/>
      <c r="F53" s="6"/>
      <c r="G53" s="6"/>
    </row>
    <row r="54" spans="1:7" ht="24" customHeight="1">
      <c r="A54" s="100" t="s">
        <v>167</v>
      </c>
      <c r="B54" s="97"/>
      <c r="C54" s="98"/>
      <c r="D54" s="99"/>
      <c r="E54" s="6"/>
      <c r="F54" s="6"/>
      <c r="G54" s="6"/>
    </row>
    <row r="55" spans="1:7" ht="24" customHeight="1">
      <c r="A55" s="100" t="s">
        <v>168</v>
      </c>
      <c r="B55" s="97"/>
      <c r="C55" s="98"/>
      <c r="D55" s="99"/>
      <c r="E55" s="6"/>
      <c r="F55" s="6"/>
      <c r="G55" s="6"/>
    </row>
    <row r="56" spans="1:7" ht="24" customHeight="1">
      <c r="A56" s="96" t="s">
        <v>169</v>
      </c>
      <c r="B56" s="97"/>
      <c r="C56" s="98">
        <f>C50-C51-C52-C53-C54-C55</f>
        <v>898428.28</v>
      </c>
      <c r="D56" s="99">
        <f>D50-D51-D52-D53-D54-D55</f>
        <v>897631.07</v>
      </c>
      <c r="E56" s="27"/>
      <c r="F56" s="6"/>
      <c r="G56" s="6"/>
    </row>
    <row r="57" spans="1:7" ht="24" customHeight="1">
      <c r="A57" s="100" t="s">
        <v>170</v>
      </c>
      <c r="B57" s="97"/>
      <c r="C57" s="98">
        <v>0</v>
      </c>
      <c r="D57" s="99">
        <v>0</v>
      </c>
      <c r="E57" s="6"/>
      <c r="F57" s="6"/>
      <c r="G57" s="6"/>
    </row>
    <row r="58" spans="1:7" ht="24" customHeight="1">
      <c r="A58" s="100" t="s">
        <v>171</v>
      </c>
      <c r="B58" s="97"/>
      <c r="C58" s="98">
        <v>0</v>
      </c>
      <c r="D58" s="99">
        <v>0</v>
      </c>
      <c r="E58" s="6"/>
      <c r="F58" s="6"/>
      <c r="G58" s="6"/>
    </row>
    <row r="59" spans="1:7" ht="24" customHeight="1">
      <c r="A59" s="100" t="s">
        <v>172</v>
      </c>
      <c r="B59" s="97"/>
      <c r="C59" s="98">
        <v>0</v>
      </c>
      <c r="D59" s="99">
        <v>0</v>
      </c>
      <c r="E59" s="6"/>
      <c r="F59" s="6"/>
      <c r="G59" s="6"/>
    </row>
    <row r="60" spans="1:7" ht="24" customHeight="1">
      <c r="A60" s="100" t="s">
        <v>173</v>
      </c>
      <c r="B60" s="97"/>
      <c r="C60" s="98">
        <v>0</v>
      </c>
      <c r="D60" s="99">
        <v>0</v>
      </c>
      <c r="E60" s="6"/>
      <c r="F60" s="6"/>
      <c r="G60" s="6"/>
    </row>
    <row r="61" spans="1:7" ht="24" customHeight="1">
      <c r="A61" s="100" t="s">
        <v>168</v>
      </c>
      <c r="B61" s="97"/>
      <c r="C61" s="98">
        <v>0</v>
      </c>
      <c r="D61" s="99">
        <v>0</v>
      </c>
      <c r="E61" s="6"/>
      <c r="F61" s="6"/>
      <c r="G61" s="6"/>
    </row>
    <row r="62" spans="1:7" ht="24" customHeight="1">
      <c r="A62" s="102" t="s">
        <v>174</v>
      </c>
      <c r="B62" s="103"/>
      <c r="C62" s="104">
        <f>C56-C57-C58-C59-C60-C61</f>
        <v>898428.28</v>
      </c>
      <c r="D62" s="105">
        <f>D56-D57-D58-D59-D60-D61</f>
        <v>897631.07</v>
      </c>
      <c r="E62" s="27"/>
      <c r="F62" s="6"/>
      <c r="G62" s="6"/>
    </row>
    <row r="63" spans="1:7" s="3" customFormat="1" ht="24" customHeight="1">
      <c r="A63" s="19"/>
      <c r="D63" s="73"/>
    </row>
    <row r="64" spans="1:7" s="63" customFormat="1" ht="27" customHeight="1">
      <c r="A64" s="106" t="s">
        <v>175</v>
      </c>
      <c r="B64" s="106"/>
      <c r="C64" s="106"/>
      <c r="D64" s="107">
        <f>C47-D62</f>
        <v>0</v>
      </c>
      <c r="E64" s="108" t="str">
        <f>IF(ABS(D64)&lt;&gt;0,"请注意,利润分配表存在错误","报表核对平衡,请打印")</f>
        <v>报表核对平衡,请打印</v>
      </c>
    </row>
    <row r="65" spans="1:7" s="63" customFormat="1" ht="27" customHeight="1">
      <c r="A65" s="109" t="s">
        <v>176</v>
      </c>
      <c r="B65" s="106"/>
      <c r="C65" s="106"/>
      <c r="D65" s="107">
        <f>D62-所有者权益变动表!L67</f>
        <v>0</v>
      </c>
      <c r="E65" s="108" t="str">
        <f>IF(ABS(D65)&lt;&gt;0,"请注意,利润分配表和所有者权益变动表间存在错误","报表核对平衡,请打印")</f>
        <v>报表核对平衡,请打印</v>
      </c>
    </row>
    <row r="66" spans="1:7" ht="24" customHeight="1">
      <c r="E66" s="6"/>
      <c r="F66" s="6"/>
      <c r="G66" s="6"/>
    </row>
    <row r="67" spans="1:7" ht="24" customHeight="1">
      <c r="E67" s="6"/>
      <c r="F67" s="6"/>
      <c r="G67" s="6"/>
    </row>
    <row r="68" spans="1:7" ht="24" customHeight="1">
      <c r="E68" s="6"/>
      <c r="F68" s="6"/>
      <c r="G68" s="6"/>
    </row>
    <row r="69" spans="1:7" ht="24" customHeight="1">
      <c r="E69" s="6"/>
      <c r="F69" s="6"/>
      <c r="G69" s="6"/>
    </row>
    <row r="70" spans="1:7" ht="24" customHeight="1">
      <c r="E70" s="6"/>
      <c r="F70" s="6"/>
      <c r="G70" s="6"/>
    </row>
  </sheetData>
  <mergeCells count="2">
    <mergeCell ref="A1:D1"/>
    <mergeCell ref="A40:D40"/>
  </mergeCells>
  <phoneticPr fontId="79" type="noConversion"/>
  <hyperlinks>
    <hyperlink ref="A1" location="首页!A1" display="利润表"/>
  </hyperlinks>
  <printOptions horizontalCentered="1"/>
  <pageMargins left="0.56874999999999998" right="0.25902777777777802" top="1.1388888888888899" bottom="0.31805555555555598" header="0.72916666666666696" footer="0.36875000000000002"/>
  <pageSetup paperSize="9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"/>
  <sheetViews>
    <sheetView showZeros="0" tabSelected="1" view="pageBreakPreview" topLeftCell="A14" zoomScaleNormal="100" zoomScaleSheetLayoutView="100" workbookViewId="0">
      <selection activeCell="G38" sqref="G38"/>
    </sheetView>
  </sheetViews>
  <sheetFormatPr defaultColWidth="9" defaultRowHeight="12"/>
  <cols>
    <col min="1" max="1" width="47.875" style="38" customWidth="1"/>
    <col min="2" max="2" width="7.375" style="38" customWidth="1"/>
    <col min="3" max="4" width="13.625" style="38" customWidth="1"/>
    <col min="5" max="16384" width="9" style="38"/>
  </cols>
  <sheetData>
    <row r="1" spans="1:4" s="37" customFormat="1" ht="25.5" customHeight="1">
      <c r="A1" s="172" t="s">
        <v>177</v>
      </c>
      <c r="B1" s="172"/>
      <c r="C1" s="172"/>
      <c r="D1" s="172"/>
    </row>
    <row r="2" spans="1:4" ht="17.100000000000001" customHeight="1">
      <c r="A2" s="173"/>
      <c r="B2" s="173"/>
      <c r="C2" s="173"/>
      <c r="D2" s="173"/>
    </row>
    <row r="3" spans="1:4" ht="17.100000000000001" customHeight="1">
      <c r="A3" s="40" t="s">
        <v>178</v>
      </c>
      <c r="B3" s="39"/>
      <c r="C3" s="39"/>
      <c r="D3" s="23" t="s">
        <v>179</v>
      </c>
    </row>
    <row r="4" spans="1:4" ht="17.100000000000001" customHeight="1">
      <c r="A4" s="41" t="str">
        <f>利润表!A3</f>
        <v>编制单位：江苏七葫芦信息科技有限公司</v>
      </c>
      <c r="B4" s="42"/>
      <c r="C4" s="42"/>
      <c r="D4" s="23" t="s">
        <v>4</v>
      </c>
    </row>
    <row r="5" spans="1:4" ht="17.100000000000001" customHeight="1">
      <c r="A5" s="43" t="s">
        <v>180</v>
      </c>
      <c r="B5" s="44" t="s">
        <v>6</v>
      </c>
      <c r="C5" s="45" t="s">
        <v>113</v>
      </c>
      <c r="D5" s="46" t="s">
        <v>114</v>
      </c>
    </row>
    <row r="6" spans="1:4" ht="17.100000000000001" customHeight="1">
      <c r="A6" s="47" t="s">
        <v>181</v>
      </c>
      <c r="B6" s="48"/>
      <c r="C6" s="49"/>
      <c r="D6" s="50"/>
    </row>
    <row r="7" spans="1:4" ht="17.100000000000001" customHeight="1">
      <c r="A7" s="51" t="s">
        <v>182</v>
      </c>
      <c r="B7" s="52"/>
      <c r="C7" s="53">
        <v>3088358</v>
      </c>
      <c r="D7" s="54">
        <v>2129383.2999999998</v>
      </c>
    </row>
    <row r="8" spans="1:4" ht="17.100000000000001" customHeight="1">
      <c r="A8" s="51" t="s">
        <v>183</v>
      </c>
      <c r="B8" s="52"/>
      <c r="C8" s="53">
        <v>0</v>
      </c>
      <c r="D8" s="54"/>
    </row>
    <row r="9" spans="1:4" ht="17.100000000000001" customHeight="1">
      <c r="A9" s="51" t="s">
        <v>184</v>
      </c>
      <c r="B9" s="52"/>
      <c r="C9" s="53">
        <v>392464.22</v>
      </c>
      <c r="D9" s="54">
        <v>120707.29</v>
      </c>
    </row>
    <row r="10" spans="1:4" ht="17.100000000000001" customHeight="1">
      <c r="A10" s="55" t="s">
        <v>185</v>
      </c>
      <c r="B10" s="52"/>
      <c r="C10" s="53">
        <f>SUM(C7:C9)</f>
        <v>3480822.22</v>
      </c>
      <c r="D10" s="54">
        <f>SUM(D7:D9)</f>
        <v>2250090.59</v>
      </c>
    </row>
    <row r="11" spans="1:4" ht="17.100000000000001" customHeight="1">
      <c r="A11" s="51" t="s">
        <v>186</v>
      </c>
      <c r="B11" s="52"/>
      <c r="C11" s="53">
        <v>119213.25</v>
      </c>
      <c r="D11" s="54">
        <v>373445.55</v>
      </c>
    </row>
    <row r="12" spans="1:4" ht="17.100000000000001" customHeight="1">
      <c r="A12" s="51" t="s">
        <v>187</v>
      </c>
      <c r="B12" s="52"/>
      <c r="C12" s="53">
        <v>1551158.68</v>
      </c>
      <c r="D12" s="54">
        <v>1628127.1</v>
      </c>
    </row>
    <row r="13" spans="1:4" ht="17.100000000000001" customHeight="1">
      <c r="A13" s="51" t="s">
        <v>188</v>
      </c>
      <c r="B13" s="52"/>
      <c r="C13" s="53">
        <v>192119.96</v>
      </c>
      <c r="D13" s="54">
        <v>28858.44</v>
      </c>
    </row>
    <row r="14" spans="1:4" ht="17.100000000000001" customHeight="1">
      <c r="A14" s="51" t="s">
        <v>189</v>
      </c>
      <c r="B14" s="56"/>
      <c r="C14" s="53">
        <v>2709862.91</v>
      </c>
      <c r="D14" s="54">
        <v>1630148.72</v>
      </c>
    </row>
    <row r="15" spans="1:4" ht="17.100000000000001" customHeight="1">
      <c r="A15" s="55" t="s">
        <v>190</v>
      </c>
      <c r="B15" s="52"/>
      <c r="C15" s="53">
        <f>SUM(C11:C14)</f>
        <v>4572354.8</v>
      </c>
      <c r="D15" s="54">
        <f>SUM(D11:D14)</f>
        <v>3660579.81</v>
      </c>
    </row>
    <row r="16" spans="1:4" ht="17.100000000000001" customHeight="1">
      <c r="A16" s="55" t="s">
        <v>191</v>
      </c>
      <c r="B16" s="52"/>
      <c r="C16" s="53">
        <f>C10-C15</f>
        <v>-1091532.58</v>
      </c>
      <c r="D16" s="54">
        <f>D10-D15</f>
        <v>-1410489.22</v>
      </c>
    </row>
    <row r="17" spans="1:4" ht="17.100000000000001" customHeight="1">
      <c r="A17" s="47" t="s">
        <v>192</v>
      </c>
      <c r="B17" s="52"/>
      <c r="C17" s="53"/>
      <c r="D17" s="54"/>
    </row>
    <row r="18" spans="1:4" ht="17.100000000000001" customHeight="1">
      <c r="A18" s="51" t="s">
        <v>193</v>
      </c>
      <c r="B18" s="52"/>
      <c r="C18" s="53">
        <v>0</v>
      </c>
      <c r="D18" s="54"/>
    </row>
    <row r="19" spans="1:4" ht="17.100000000000001" customHeight="1">
      <c r="A19" s="51" t="s">
        <v>194</v>
      </c>
      <c r="B19" s="52"/>
      <c r="C19" s="53">
        <v>0</v>
      </c>
      <c r="D19" s="54">
        <v>0</v>
      </c>
    </row>
    <row r="20" spans="1:4" ht="17.100000000000001" customHeight="1">
      <c r="A20" s="51" t="s">
        <v>195</v>
      </c>
      <c r="B20" s="52"/>
      <c r="C20" s="53"/>
      <c r="D20" s="54"/>
    </row>
    <row r="21" spans="1:4" ht="17.100000000000001" customHeight="1">
      <c r="A21" s="51" t="s">
        <v>196</v>
      </c>
      <c r="B21" s="52"/>
      <c r="C21" s="53">
        <v>0</v>
      </c>
      <c r="D21" s="54">
        <v>0</v>
      </c>
    </row>
    <row r="22" spans="1:4" ht="17.100000000000001" customHeight="1">
      <c r="A22" s="51" t="s">
        <v>197</v>
      </c>
      <c r="B22" s="52"/>
      <c r="C22" s="53">
        <v>0</v>
      </c>
      <c r="D22" s="54">
        <v>0</v>
      </c>
    </row>
    <row r="23" spans="1:4" ht="17.100000000000001" customHeight="1">
      <c r="A23" s="55" t="s">
        <v>198</v>
      </c>
      <c r="B23" s="52"/>
      <c r="C23" s="53">
        <f>SUM(C18:C22)</f>
        <v>0</v>
      </c>
      <c r="D23" s="54">
        <f>SUM(D18:D22)</f>
        <v>0</v>
      </c>
    </row>
    <row r="24" spans="1:4" ht="17.100000000000001" customHeight="1">
      <c r="A24" s="51" t="s">
        <v>199</v>
      </c>
      <c r="B24" s="52"/>
      <c r="C24" s="53">
        <v>807452.02</v>
      </c>
      <c r="D24" s="54">
        <v>19198.990000000002</v>
      </c>
    </row>
    <row r="25" spans="1:4" ht="17.100000000000001" customHeight="1">
      <c r="A25" s="51" t="s">
        <v>200</v>
      </c>
      <c r="B25" s="52"/>
      <c r="C25" s="53"/>
      <c r="D25" s="54"/>
    </row>
    <row r="26" spans="1:4" ht="17.100000000000001" customHeight="1">
      <c r="A26" s="51" t="s">
        <v>201</v>
      </c>
      <c r="B26" s="52"/>
      <c r="C26" s="53">
        <v>0</v>
      </c>
      <c r="D26" s="54">
        <v>0</v>
      </c>
    </row>
    <row r="27" spans="1:4" ht="17.100000000000001" customHeight="1">
      <c r="A27" s="51" t="s">
        <v>202</v>
      </c>
      <c r="B27" s="52"/>
      <c r="C27" s="53">
        <v>0</v>
      </c>
      <c r="D27" s="54">
        <v>0</v>
      </c>
    </row>
    <row r="28" spans="1:4" ht="17.100000000000001" customHeight="1">
      <c r="A28" s="55" t="s">
        <v>203</v>
      </c>
      <c r="B28" s="52"/>
      <c r="C28" s="53">
        <f>SUM(C24:C27)</f>
        <v>807452.02</v>
      </c>
      <c r="D28" s="54">
        <f>SUM(D24:D27)</f>
        <v>19198.990000000002</v>
      </c>
    </row>
    <row r="29" spans="1:4" ht="17.100000000000001" customHeight="1">
      <c r="A29" s="55" t="s">
        <v>204</v>
      </c>
      <c r="B29" s="52"/>
      <c r="C29" s="53">
        <f>C23-C28</f>
        <v>-807452.02</v>
      </c>
      <c r="D29" s="54">
        <f>D23-D28</f>
        <v>-19198.990000000002</v>
      </c>
    </row>
    <row r="30" spans="1:4" ht="17.100000000000001" customHeight="1">
      <c r="A30" s="47" t="s">
        <v>205</v>
      </c>
      <c r="B30" s="52"/>
      <c r="C30" s="53"/>
      <c r="D30" s="54"/>
    </row>
    <row r="31" spans="1:4" ht="17.100000000000001" customHeight="1">
      <c r="A31" s="51" t="s">
        <v>206</v>
      </c>
      <c r="B31" s="52"/>
      <c r="C31" s="53">
        <v>0</v>
      </c>
      <c r="D31" s="54"/>
    </row>
    <row r="32" spans="1:4" ht="17.100000000000001" customHeight="1">
      <c r="A32" s="51" t="s">
        <v>207</v>
      </c>
      <c r="B32" s="52"/>
      <c r="C32" s="53">
        <v>1500000</v>
      </c>
      <c r="D32" s="54"/>
    </row>
    <row r="33" spans="1:5" ht="17.100000000000001" customHeight="1">
      <c r="A33" s="51" t="s">
        <v>208</v>
      </c>
      <c r="B33" s="52"/>
      <c r="C33" s="53"/>
      <c r="D33" s="54"/>
    </row>
    <row r="34" spans="1:5" ht="17.100000000000001" customHeight="1">
      <c r="A34" s="55" t="s">
        <v>209</v>
      </c>
      <c r="B34" s="52"/>
      <c r="C34" s="53">
        <f>SUM(C31:C33)</f>
        <v>1500000</v>
      </c>
      <c r="D34" s="54">
        <f>SUM(D31:D33)</f>
        <v>0</v>
      </c>
    </row>
    <row r="35" spans="1:5" ht="17.100000000000001" customHeight="1">
      <c r="A35" s="51" t="s">
        <v>210</v>
      </c>
      <c r="B35" s="52"/>
      <c r="C35" s="53">
        <v>0</v>
      </c>
      <c r="D35" s="54"/>
    </row>
    <row r="36" spans="1:5" ht="17.100000000000001" customHeight="1">
      <c r="A36" s="51" t="s">
        <v>211</v>
      </c>
      <c r="B36" s="52"/>
      <c r="C36" s="53">
        <v>48393.75</v>
      </c>
      <c r="D36" s="54"/>
    </row>
    <row r="37" spans="1:5" ht="17.100000000000001" customHeight="1">
      <c r="A37" s="51" t="s">
        <v>212</v>
      </c>
      <c r="B37" s="52"/>
      <c r="C37" s="53">
        <v>0</v>
      </c>
      <c r="D37" s="54">
        <v>0</v>
      </c>
    </row>
    <row r="38" spans="1:5" ht="17.100000000000001" customHeight="1">
      <c r="A38" s="55" t="s">
        <v>213</v>
      </c>
      <c r="B38" s="52"/>
      <c r="C38" s="53">
        <f>SUM(C35:C37)</f>
        <v>48393.75</v>
      </c>
      <c r="D38" s="54">
        <f>SUM(D35:D37)</f>
        <v>0</v>
      </c>
    </row>
    <row r="39" spans="1:5" ht="17.100000000000001" customHeight="1">
      <c r="A39" s="55" t="s">
        <v>214</v>
      </c>
      <c r="B39" s="52"/>
      <c r="C39" s="53">
        <f>C34-C38</f>
        <v>1451606.25</v>
      </c>
      <c r="D39" s="54">
        <f>D34-D38</f>
        <v>0</v>
      </c>
    </row>
    <row r="40" spans="1:5" ht="17.100000000000001" customHeight="1">
      <c r="A40" s="47" t="s">
        <v>215</v>
      </c>
      <c r="B40" s="52"/>
      <c r="C40" s="53"/>
      <c r="D40" s="54">
        <v>0</v>
      </c>
    </row>
    <row r="41" spans="1:5" ht="17.100000000000001" customHeight="1">
      <c r="A41" s="47" t="s">
        <v>216</v>
      </c>
      <c r="B41" s="52"/>
      <c r="C41" s="53">
        <f>C39+C29+C16</f>
        <v>-447378.35</v>
      </c>
      <c r="D41" s="54">
        <f>D39+D29+D16</f>
        <v>-1429688.21</v>
      </c>
    </row>
    <row r="42" spans="1:5" ht="17.100000000000001" customHeight="1">
      <c r="A42" s="51" t="s">
        <v>217</v>
      </c>
      <c r="B42" s="52"/>
      <c r="C42" s="53">
        <v>773477.86</v>
      </c>
      <c r="D42" s="54">
        <v>2203166.0699999998</v>
      </c>
    </row>
    <row r="43" spans="1:5" ht="17.100000000000001" customHeight="1">
      <c r="A43" s="57" t="s">
        <v>218</v>
      </c>
      <c r="B43" s="58"/>
      <c r="C43" s="53">
        <f>C42+C41</f>
        <v>326099.51</v>
      </c>
      <c r="D43" s="54">
        <f>D42+D41</f>
        <v>773477.86</v>
      </c>
      <c r="E43" s="42"/>
    </row>
    <row r="44" spans="1:5" ht="17.100000000000001" customHeight="1">
      <c r="A44" s="174" t="s">
        <v>219</v>
      </c>
      <c r="B44" s="174"/>
      <c r="C44" s="174"/>
      <c r="D44" s="174"/>
    </row>
    <row r="45" spans="1:5" ht="18.75" customHeight="1">
      <c r="A45" s="59"/>
      <c r="B45" s="60"/>
      <c r="C45" s="61"/>
      <c r="D45" s="61"/>
    </row>
    <row r="46" spans="1:5" ht="18.75" customHeight="1">
      <c r="A46" s="59"/>
      <c r="B46" s="60"/>
      <c r="C46" s="61"/>
      <c r="D46" s="61"/>
    </row>
    <row r="47" spans="1:5" ht="18.75" customHeight="1">
      <c r="A47" s="59"/>
      <c r="B47" s="60"/>
      <c r="C47" s="61"/>
      <c r="D47" s="61"/>
    </row>
    <row r="48" spans="1:5" ht="18.75" customHeight="1">
      <c r="A48" s="59"/>
      <c r="B48" s="60"/>
      <c r="C48" s="61"/>
      <c r="D48" s="61"/>
    </row>
    <row r="49" spans="1:4" ht="18.75" customHeight="1">
      <c r="A49" s="59"/>
      <c r="B49" s="60"/>
      <c r="C49" s="61"/>
      <c r="D49" s="61"/>
    </row>
    <row r="50" spans="1:4" ht="18.75" customHeight="1">
      <c r="A50" s="59"/>
      <c r="B50" s="60"/>
      <c r="C50" s="61"/>
      <c r="D50" s="61"/>
    </row>
    <row r="51" spans="1:4" ht="18.75" customHeight="1">
      <c r="A51" s="59"/>
      <c r="B51" s="60"/>
      <c r="C51" s="61"/>
      <c r="D51" s="61"/>
    </row>
    <row r="52" spans="1:4" ht="18.75" customHeight="1">
      <c r="A52" s="59"/>
      <c r="B52" s="60"/>
      <c r="C52" s="61"/>
      <c r="D52" s="61"/>
    </row>
    <row r="53" spans="1:4" ht="18.75" customHeight="1">
      <c r="A53" s="59"/>
      <c r="B53" s="60"/>
      <c r="C53" s="61"/>
      <c r="D53" s="61"/>
    </row>
    <row r="54" spans="1:4" ht="18.75" customHeight="1">
      <c r="A54" s="59"/>
      <c r="B54" s="60"/>
      <c r="C54" s="61"/>
      <c r="D54" s="61"/>
    </row>
    <row r="55" spans="1:4" ht="18.75" customHeight="1">
      <c r="A55" s="59"/>
      <c r="B55" s="60"/>
      <c r="C55" s="61"/>
      <c r="D55" s="61"/>
    </row>
    <row r="56" spans="1:4" ht="18.75" customHeight="1">
      <c r="A56" s="59"/>
      <c r="B56" s="60"/>
      <c r="C56" s="61"/>
      <c r="D56" s="61"/>
    </row>
    <row r="57" spans="1:4" ht="18.75" customHeight="1">
      <c r="A57" s="59"/>
      <c r="B57" s="60"/>
      <c r="C57" s="61"/>
      <c r="D57" s="61"/>
    </row>
    <row r="58" spans="1:4" ht="18.75" customHeight="1">
      <c r="A58" s="59"/>
      <c r="B58" s="60"/>
      <c r="C58" s="61"/>
      <c r="D58" s="61"/>
    </row>
  </sheetData>
  <mergeCells count="3">
    <mergeCell ref="A1:D1"/>
    <mergeCell ref="A2:D2"/>
    <mergeCell ref="A44:D44"/>
  </mergeCells>
  <phoneticPr fontId="79" type="noConversion"/>
  <printOptions horizontalCentered="1" verticalCentered="1"/>
  <pageMargins left="0.65" right="0.25902777777777802" top="0.65902777777777799" bottom="0.45" header="0.34930555555555598" footer="0.329166666666667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7"/>
  <sheetViews>
    <sheetView showZeros="0" workbookViewId="0">
      <pane xSplit="1" ySplit="6" topLeftCell="B32" activePane="bottomRight" state="frozen"/>
      <selection pane="topRight"/>
      <selection pane="bottomLeft"/>
      <selection pane="bottomRight" activeCell="H55" sqref="H55"/>
    </sheetView>
  </sheetViews>
  <sheetFormatPr defaultColWidth="9" defaultRowHeight="17.100000000000001" customHeight="1"/>
  <cols>
    <col min="1" max="1" width="33" style="6" customWidth="1"/>
    <col min="2" max="2" width="12.875" style="6" customWidth="1"/>
    <col min="3" max="5" width="6.5" style="6" customWidth="1"/>
    <col min="6" max="6" width="9.5" style="6" customWidth="1"/>
    <col min="7" max="7" width="8.875" style="6" customWidth="1"/>
    <col min="8" max="9" width="7.625" style="6" customWidth="1"/>
    <col min="10" max="10" width="9.75" style="6" customWidth="1"/>
    <col min="11" max="11" width="7.625" style="6" customWidth="1"/>
    <col min="12" max="12" width="10.375" style="6" customWidth="1"/>
    <col min="13" max="13" width="12.375" style="6" customWidth="1"/>
    <col min="14" max="14" width="9" style="6"/>
    <col min="15" max="15" width="13" style="6" customWidth="1"/>
    <col min="16" max="16384" width="9" style="6"/>
  </cols>
  <sheetData>
    <row r="1" spans="1:15" s="1" customFormat="1" ht="33" customHeight="1">
      <c r="A1" s="175" t="s">
        <v>220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5" ht="14.25" customHeight="1">
      <c r="A2" s="7"/>
      <c r="B2" s="7"/>
      <c r="C2" s="7"/>
      <c r="D2" s="176" t="s">
        <v>110</v>
      </c>
      <c r="E2" s="176"/>
      <c r="F2" s="176"/>
      <c r="G2" s="176"/>
      <c r="H2" s="7"/>
      <c r="I2" s="7"/>
      <c r="J2" s="7"/>
      <c r="K2" s="7"/>
      <c r="L2" s="7"/>
      <c r="M2" s="23" t="s">
        <v>221</v>
      </c>
    </row>
    <row r="3" spans="1:15" ht="14.25" customHeight="1">
      <c r="A3" s="8" t="str">
        <f>现金流量表!A4</f>
        <v>编制单位：江苏七葫芦信息科技有限公司</v>
      </c>
      <c r="M3" s="23" t="s">
        <v>4</v>
      </c>
    </row>
    <row r="4" spans="1:15" ht="18" customHeight="1">
      <c r="A4" s="186" t="s">
        <v>222</v>
      </c>
      <c r="B4" s="177" t="s">
        <v>223</v>
      </c>
      <c r="C4" s="177"/>
      <c r="D4" s="177"/>
      <c r="E4" s="177"/>
      <c r="F4" s="178"/>
      <c r="G4" s="178"/>
      <c r="H4" s="178"/>
      <c r="I4" s="178"/>
      <c r="J4" s="178"/>
      <c r="K4" s="178"/>
      <c r="L4" s="178"/>
      <c r="M4" s="179"/>
    </row>
    <row r="5" spans="1:15" ht="18" customHeight="1">
      <c r="A5" s="187"/>
      <c r="B5" s="189" t="s">
        <v>224</v>
      </c>
      <c r="C5" s="180" t="s">
        <v>85</v>
      </c>
      <c r="D5" s="181"/>
      <c r="E5" s="182"/>
      <c r="F5" s="189" t="s">
        <v>225</v>
      </c>
      <c r="G5" s="189" t="s">
        <v>226</v>
      </c>
      <c r="H5" s="191" t="s">
        <v>93</v>
      </c>
      <c r="I5" s="191" t="s">
        <v>94</v>
      </c>
      <c r="J5" s="189" t="s">
        <v>227</v>
      </c>
      <c r="K5" s="191" t="s">
        <v>97</v>
      </c>
      <c r="L5" s="189" t="s">
        <v>228</v>
      </c>
      <c r="M5" s="193" t="s">
        <v>229</v>
      </c>
    </row>
    <row r="6" spans="1:15" s="2" customFormat="1" ht="18" customHeight="1">
      <c r="A6" s="188"/>
      <c r="B6" s="190"/>
      <c r="C6" s="9" t="s">
        <v>230</v>
      </c>
      <c r="D6" s="9" t="s">
        <v>231</v>
      </c>
      <c r="E6" s="9" t="s">
        <v>232</v>
      </c>
      <c r="F6" s="190"/>
      <c r="G6" s="190"/>
      <c r="H6" s="192"/>
      <c r="I6" s="192"/>
      <c r="J6" s="190"/>
      <c r="K6" s="190"/>
      <c r="L6" s="190"/>
      <c r="M6" s="194"/>
      <c r="O6" s="24" t="s">
        <v>233</v>
      </c>
    </row>
    <row r="7" spans="1:15" ht="15" customHeight="1">
      <c r="A7" s="10" t="s">
        <v>234</v>
      </c>
      <c r="B7" s="11">
        <v>3111111</v>
      </c>
      <c r="C7" s="12"/>
      <c r="D7" s="12"/>
      <c r="E7" s="12"/>
      <c r="F7" s="12">
        <v>688889</v>
      </c>
      <c r="G7" s="12"/>
      <c r="H7" s="12"/>
      <c r="I7" s="12"/>
      <c r="J7" s="12">
        <v>99736.79</v>
      </c>
      <c r="K7" s="12"/>
      <c r="L7" s="11">
        <v>897631.07</v>
      </c>
      <c r="M7" s="25">
        <f>B7+L7+F7+J7</f>
        <v>4797367.8600000003</v>
      </c>
      <c r="O7" s="26">
        <f>SUM(B7:F7)+SUM(H7:L7)-G7-M7</f>
        <v>0</v>
      </c>
    </row>
    <row r="8" spans="1:15" ht="15" customHeight="1">
      <c r="A8" s="13" t="s">
        <v>235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25"/>
      <c r="O8" s="26">
        <f t="shared" ref="O8:O32" si="0">SUM(B8:F8)+SUM(H8:L8)-G8-M8</f>
        <v>0</v>
      </c>
    </row>
    <row r="9" spans="1:15" ht="15" customHeight="1">
      <c r="A9" s="14" t="s">
        <v>236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5"/>
      <c r="O9" s="26">
        <f t="shared" si="0"/>
        <v>0</v>
      </c>
    </row>
    <row r="10" spans="1:15" ht="15" customHeight="1">
      <c r="A10" s="13" t="s">
        <v>237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5">
        <f>L10</f>
        <v>0</v>
      </c>
      <c r="O10" s="26">
        <f t="shared" si="0"/>
        <v>0</v>
      </c>
    </row>
    <row r="11" spans="1:15" ht="15" customHeight="1">
      <c r="A11" s="10" t="s">
        <v>238</v>
      </c>
      <c r="B11" s="11">
        <f>SUM(B7:B10)</f>
        <v>3111111</v>
      </c>
      <c r="C11" s="11">
        <f t="shared" ref="C11:M11" si="1">SUM(C7:C10)</f>
        <v>0</v>
      </c>
      <c r="D11" s="11">
        <f t="shared" si="1"/>
        <v>0</v>
      </c>
      <c r="E11" s="11">
        <f t="shared" si="1"/>
        <v>0</v>
      </c>
      <c r="F11" s="11">
        <f t="shared" si="1"/>
        <v>688889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99736.79</v>
      </c>
      <c r="K11" s="11">
        <f t="shared" si="1"/>
        <v>0</v>
      </c>
      <c r="L11" s="11">
        <f t="shared" si="1"/>
        <v>897631.07</v>
      </c>
      <c r="M11" s="25">
        <f t="shared" si="1"/>
        <v>4797367.8600000003</v>
      </c>
      <c r="O11" s="26">
        <f t="shared" si="0"/>
        <v>0</v>
      </c>
    </row>
    <row r="12" spans="1:15" ht="15" customHeight="1">
      <c r="A12" s="10" t="s">
        <v>239</v>
      </c>
      <c r="B12" s="11">
        <f>B13+B14</f>
        <v>0</v>
      </c>
      <c r="C12" s="11">
        <f t="shared" ref="C12:K12" si="2">C13+C14</f>
        <v>0</v>
      </c>
      <c r="D12" s="11">
        <f t="shared" si="2"/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>J13+J14+J19</f>
        <v>88.58</v>
      </c>
      <c r="K12" s="11">
        <f t="shared" si="2"/>
        <v>0</v>
      </c>
      <c r="L12" s="11">
        <f>L13+L14+L19</f>
        <v>797.21</v>
      </c>
      <c r="M12" s="25">
        <f>M13+M14+M19</f>
        <v>885.79</v>
      </c>
      <c r="N12" s="27"/>
      <c r="O12" s="26">
        <f t="shared" si="0"/>
        <v>0</v>
      </c>
    </row>
    <row r="13" spans="1:15" ht="15" customHeight="1">
      <c r="A13" s="10" t="s">
        <v>240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>
        <v>885.79</v>
      </c>
      <c r="M13" s="25">
        <f t="shared" ref="M13:M15" si="3">SUM(B13:F13)+SUM(H13:L13)-G13</f>
        <v>885.79</v>
      </c>
      <c r="O13" s="26">
        <f t="shared" si="0"/>
        <v>0</v>
      </c>
    </row>
    <row r="14" spans="1:15" ht="15" customHeight="1">
      <c r="A14" s="10" t="s">
        <v>241</v>
      </c>
      <c r="B14" s="11">
        <f>SUM(B15:B18)</f>
        <v>0</v>
      </c>
      <c r="C14" s="11">
        <f>SUM(C15:C18)</f>
        <v>0</v>
      </c>
      <c r="D14" s="11">
        <f>SUM(D15:D18)</f>
        <v>0</v>
      </c>
      <c r="E14" s="11">
        <f>SUM(E15:E18)</f>
        <v>0</v>
      </c>
      <c r="F14" s="11">
        <f>SUM(F15:F18)</f>
        <v>0</v>
      </c>
      <c r="G14" s="11"/>
      <c r="H14" s="11"/>
      <c r="I14" s="11"/>
      <c r="J14" s="11"/>
      <c r="K14" s="11"/>
      <c r="L14" s="11"/>
      <c r="M14" s="25">
        <f t="shared" si="3"/>
        <v>0</v>
      </c>
      <c r="O14" s="26">
        <f t="shared" si="0"/>
        <v>0</v>
      </c>
    </row>
    <row r="15" spans="1:15" ht="15" customHeight="1">
      <c r="A15" s="14" t="s">
        <v>242</v>
      </c>
      <c r="B15" s="11">
        <v>0</v>
      </c>
      <c r="C15" s="11"/>
      <c r="D15" s="11"/>
      <c r="E15" s="11"/>
      <c r="F15" s="11">
        <v>0</v>
      </c>
      <c r="G15" s="11"/>
      <c r="H15" s="11"/>
      <c r="I15" s="11"/>
      <c r="J15" s="11"/>
      <c r="K15" s="11"/>
      <c r="L15" s="11"/>
      <c r="M15" s="25">
        <f t="shared" si="3"/>
        <v>0</v>
      </c>
      <c r="O15" s="26">
        <f t="shared" si="0"/>
        <v>0</v>
      </c>
    </row>
    <row r="16" spans="1:15" ht="15" customHeight="1">
      <c r="A16" s="14" t="s">
        <v>243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25"/>
      <c r="O16" s="26">
        <f t="shared" si="0"/>
        <v>0</v>
      </c>
    </row>
    <row r="17" spans="1:15" ht="15" customHeight="1">
      <c r="A17" s="14" t="s">
        <v>244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5"/>
      <c r="O17" s="26">
        <f t="shared" si="0"/>
        <v>0</v>
      </c>
    </row>
    <row r="18" spans="1:15" ht="15" customHeight="1">
      <c r="A18" s="14" t="s">
        <v>245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25"/>
      <c r="O18" s="26">
        <f t="shared" si="0"/>
        <v>0</v>
      </c>
    </row>
    <row r="19" spans="1:15" ht="15" customHeight="1">
      <c r="A19" s="10" t="s">
        <v>246</v>
      </c>
      <c r="B19" s="11"/>
      <c r="C19" s="11"/>
      <c r="D19" s="11"/>
      <c r="E19" s="11"/>
      <c r="F19" s="11"/>
      <c r="G19" s="11"/>
      <c r="H19" s="11"/>
      <c r="I19" s="11"/>
      <c r="J19" s="11">
        <f>J20+J21+J22+J23</f>
        <v>88.58</v>
      </c>
      <c r="K19" s="11"/>
      <c r="L19" s="11">
        <f>L20+L21+L22+L23</f>
        <v>-88.58</v>
      </c>
      <c r="M19" s="25">
        <f t="shared" ref="M19" si="4">SUM(B19:F19)+SUM(H19:L19)-G19</f>
        <v>0</v>
      </c>
      <c r="O19" s="26">
        <f t="shared" si="0"/>
        <v>0</v>
      </c>
    </row>
    <row r="20" spans="1:15" ht="15" customHeight="1">
      <c r="A20" s="14" t="s">
        <v>247</v>
      </c>
      <c r="B20" s="11"/>
      <c r="C20" s="11"/>
      <c r="D20" s="11"/>
      <c r="E20" s="11"/>
      <c r="F20" s="11"/>
      <c r="G20" s="11"/>
      <c r="H20" s="11"/>
      <c r="I20" s="11"/>
      <c r="J20" s="11">
        <v>88.58</v>
      </c>
      <c r="K20" s="11"/>
      <c r="L20" s="11">
        <v>-88.58</v>
      </c>
      <c r="M20" s="25">
        <f t="shared" ref="M20" si="5">SUM(B20:F20)+SUM(H20:L20)-G20</f>
        <v>0</v>
      </c>
      <c r="O20" s="26">
        <f t="shared" si="0"/>
        <v>0</v>
      </c>
    </row>
    <row r="21" spans="1:15" ht="15" customHeight="1">
      <c r="A21" s="14" t="s">
        <v>248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5"/>
      <c r="O21" s="26">
        <f t="shared" si="0"/>
        <v>0</v>
      </c>
    </row>
    <row r="22" spans="1:15" ht="15" customHeight="1">
      <c r="A22" s="14" t="s">
        <v>249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5"/>
      <c r="O22" s="26">
        <f t="shared" si="0"/>
        <v>0</v>
      </c>
    </row>
    <row r="23" spans="1:15" ht="15" customHeight="1">
      <c r="A23" s="14" t="s">
        <v>245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5"/>
      <c r="O23" s="26">
        <f t="shared" si="0"/>
        <v>0</v>
      </c>
    </row>
    <row r="24" spans="1:15" ht="15" customHeight="1">
      <c r="A24" s="15" t="s">
        <v>250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5"/>
      <c r="O24" s="26">
        <f t="shared" si="0"/>
        <v>0</v>
      </c>
    </row>
    <row r="25" spans="1:15" ht="15" customHeight="1">
      <c r="A25" s="14" t="s">
        <v>251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5"/>
      <c r="O25" s="26">
        <f t="shared" si="0"/>
        <v>0</v>
      </c>
    </row>
    <row r="26" spans="1:15" ht="15" customHeight="1">
      <c r="A26" s="14" t="s">
        <v>252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5"/>
      <c r="O26" s="26">
        <f t="shared" si="0"/>
        <v>0</v>
      </c>
    </row>
    <row r="27" spans="1:15" ht="15" customHeight="1">
      <c r="A27" s="14" t="s">
        <v>253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5"/>
      <c r="O27" s="26">
        <f t="shared" si="0"/>
        <v>0</v>
      </c>
    </row>
    <row r="28" spans="1:15" ht="15" customHeight="1">
      <c r="A28" s="14" t="s">
        <v>245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5"/>
      <c r="O28" s="26">
        <f t="shared" si="0"/>
        <v>0</v>
      </c>
    </row>
    <row r="29" spans="1:15" ht="15" customHeight="1">
      <c r="A29" s="16" t="s">
        <v>254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5"/>
      <c r="O29" s="26">
        <f t="shared" si="0"/>
        <v>0</v>
      </c>
    </row>
    <row r="30" spans="1:15" ht="15" customHeight="1">
      <c r="A30" s="17" t="s">
        <v>255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5"/>
      <c r="O30" s="26">
        <f t="shared" si="0"/>
        <v>0</v>
      </c>
    </row>
    <row r="31" spans="1:15" ht="15" customHeight="1">
      <c r="A31" s="17" t="s">
        <v>256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5"/>
      <c r="O31" s="26">
        <f t="shared" si="0"/>
        <v>0</v>
      </c>
    </row>
    <row r="32" spans="1:15" ht="15" customHeight="1">
      <c r="A32" s="18" t="s">
        <v>257</v>
      </c>
      <c r="B32" s="11">
        <f t="shared" ref="B32" si="6">B11+B12</f>
        <v>3111111</v>
      </c>
      <c r="C32" s="11"/>
      <c r="D32" s="11"/>
      <c r="E32" s="11"/>
      <c r="F32" s="11">
        <v>688889</v>
      </c>
      <c r="G32" s="11"/>
      <c r="H32" s="11"/>
      <c r="I32" s="11"/>
      <c r="J32" s="11">
        <f>J11+J12</f>
        <v>99825.37</v>
      </c>
      <c r="K32" s="11"/>
      <c r="L32" s="11">
        <f>L11+L12</f>
        <v>898428.28</v>
      </c>
      <c r="M32" s="28">
        <f>B32+L32+J32+F32</f>
        <v>4798253.6500000004</v>
      </c>
      <c r="N32" s="27"/>
      <c r="O32" s="26">
        <f t="shared" si="0"/>
        <v>0</v>
      </c>
    </row>
    <row r="33" spans="1:15" s="3" customFormat="1" ht="15" customHeight="1">
      <c r="A33" s="19" t="s">
        <v>258</v>
      </c>
      <c r="B33" s="183" t="s">
        <v>259</v>
      </c>
      <c r="C33" s="183"/>
      <c r="D33" s="183"/>
      <c r="E33" s="183"/>
      <c r="F33" s="183"/>
      <c r="G33" s="183"/>
      <c r="H33" s="20"/>
      <c r="I33" s="20"/>
      <c r="J33" s="169" t="s">
        <v>260</v>
      </c>
      <c r="K33" s="169"/>
      <c r="L33" s="169"/>
      <c r="M33" s="169"/>
      <c r="O33" s="29"/>
    </row>
    <row r="34" spans="1:15" s="3" customFormat="1" ht="15" customHeight="1">
      <c r="A34" s="19"/>
      <c r="B34" s="21"/>
      <c r="C34" s="21"/>
      <c r="D34" s="21"/>
      <c r="E34" s="21"/>
      <c r="F34" s="21"/>
      <c r="G34" s="21"/>
      <c r="H34" s="21"/>
      <c r="I34" s="21"/>
      <c r="J34" s="30">
        <f>J32-资产负债表!G43</f>
        <v>0</v>
      </c>
      <c r="K34" s="19"/>
      <c r="L34" s="31"/>
      <c r="M34" s="31"/>
      <c r="O34" s="29"/>
    </row>
    <row r="35" spans="1:15" s="3" customFormat="1" ht="23.1" customHeight="1">
      <c r="A35" s="19"/>
      <c r="B35" s="21"/>
      <c r="C35" s="21"/>
      <c r="D35" s="21"/>
      <c r="E35" s="21"/>
      <c r="F35" s="21"/>
      <c r="G35" s="21"/>
      <c r="H35" s="21"/>
      <c r="I35" s="21"/>
      <c r="J35" s="19"/>
      <c r="K35" s="19"/>
      <c r="L35" s="19"/>
      <c r="M35" s="19"/>
      <c r="O35" s="29"/>
    </row>
    <row r="36" spans="1:15" s="1" customFormat="1" ht="39.75" customHeight="1">
      <c r="A36" s="184" t="s">
        <v>261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O36" s="29"/>
    </row>
    <row r="37" spans="1:15" ht="14.25" customHeight="1">
      <c r="A37" s="7"/>
      <c r="B37" s="7"/>
      <c r="C37" s="7"/>
      <c r="D37" s="176" t="s">
        <v>110</v>
      </c>
      <c r="E37" s="176"/>
      <c r="F37" s="176"/>
      <c r="G37" s="176"/>
      <c r="H37" s="7"/>
      <c r="I37" s="7"/>
      <c r="J37" s="7"/>
      <c r="K37" s="7"/>
      <c r="L37" s="7"/>
      <c r="M37" s="23" t="s">
        <v>221</v>
      </c>
      <c r="O37" s="29"/>
    </row>
    <row r="38" spans="1:15" ht="14.25" customHeight="1">
      <c r="A38" s="8" t="str">
        <f>A3</f>
        <v>编制单位：江苏七葫芦信息科技有限公司</v>
      </c>
      <c r="M38" s="23" t="s">
        <v>4</v>
      </c>
      <c r="O38" s="29"/>
    </row>
    <row r="39" spans="1:15" ht="17.100000000000001" customHeight="1">
      <c r="A39" s="186" t="s">
        <v>222</v>
      </c>
      <c r="B39" s="177" t="s">
        <v>262</v>
      </c>
      <c r="C39" s="177"/>
      <c r="D39" s="177"/>
      <c r="E39" s="177"/>
      <c r="F39" s="178"/>
      <c r="G39" s="178"/>
      <c r="H39" s="178"/>
      <c r="I39" s="178"/>
      <c r="J39" s="178"/>
      <c r="K39" s="178"/>
      <c r="L39" s="178"/>
      <c r="M39" s="179"/>
      <c r="O39" s="29"/>
    </row>
    <row r="40" spans="1:15" ht="17.100000000000001" customHeight="1">
      <c r="A40" s="187"/>
      <c r="B40" s="189" t="s">
        <v>224</v>
      </c>
      <c r="C40" s="180" t="s">
        <v>85</v>
      </c>
      <c r="D40" s="181"/>
      <c r="E40" s="182"/>
      <c r="F40" s="189" t="s">
        <v>225</v>
      </c>
      <c r="G40" s="189" t="s">
        <v>226</v>
      </c>
      <c r="H40" s="191" t="s">
        <v>93</v>
      </c>
      <c r="I40" s="191" t="s">
        <v>94</v>
      </c>
      <c r="J40" s="189" t="s">
        <v>227</v>
      </c>
      <c r="K40" s="191" t="s">
        <v>97</v>
      </c>
      <c r="L40" s="189" t="s">
        <v>228</v>
      </c>
      <c r="M40" s="193" t="s">
        <v>229</v>
      </c>
      <c r="O40" s="29"/>
    </row>
    <row r="41" spans="1:15" s="4" customFormat="1" ht="12">
      <c r="A41" s="188"/>
      <c r="B41" s="190"/>
      <c r="C41" s="9" t="s">
        <v>230</v>
      </c>
      <c r="D41" s="9" t="s">
        <v>231</v>
      </c>
      <c r="E41" s="9" t="s">
        <v>232</v>
      </c>
      <c r="F41" s="190"/>
      <c r="G41" s="190"/>
      <c r="H41" s="192"/>
      <c r="I41" s="192"/>
      <c r="J41" s="190"/>
      <c r="K41" s="190"/>
      <c r="L41" s="190"/>
      <c r="M41" s="194"/>
      <c r="O41" s="29"/>
    </row>
    <row r="42" spans="1:15" ht="15.75" customHeight="1">
      <c r="A42" s="10" t="s">
        <v>234</v>
      </c>
      <c r="B42" s="11">
        <v>3111111</v>
      </c>
      <c r="C42" s="11"/>
      <c r="D42" s="11"/>
      <c r="E42" s="11"/>
      <c r="F42" s="11">
        <v>688889</v>
      </c>
      <c r="G42" s="11"/>
      <c r="H42" s="11"/>
      <c r="I42" s="11"/>
      <c r="J42" s="11"/>
      <c r="K42" s="11"/>
      <c r="L42" s="11">
        <v>947731.82</v>
      </c>
      <c r="M42" s="25">
        <f>SUM(B42:F42)+SUM(H42:L42)-G42</f>
        <v>4747731.82</v>
      </c>
      <c r="O42" s="26">
        <v>0</v>
      </c>
    </row>
    <row r="43" spans="1:15" ht="15.75" customHeight="1">
      <c r="A43" s="14" t="s">
        <v>263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25">
        <f>SUM(B43:F43)+SUM(H43:L43)-G43</f>
        <v>0</v>
      </c>
      <c r="O43" s="26">
        <v>0</v>
      </c>
    </row>
    <row r="44" spans="1:15" ht="15.75" customHeight="1">
      <c r="A44" s="14" t="s">
        <v>264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5">
        <f>SUM(B44:F44)+SUM(H44:L44)-G44</f>
        <v>0</v>
      </c>
      <c r="O44" s="26">
        <v>0</v>
      </c>
    </row>
    <row r="45" spans="1:15" ht="15.75" customHeight="1">
      <c r="A45" s="13" t="s">
        <v>265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>
        <v>60.11</v>
      </c>
      <c r="M45" s="25">
        <f>L45</f>
        <v>60.11</v>
      </c>
      <c r="O45" s="26"/>
    </row>
    <row r="46" spans="1:15" ht="15.75" customHeight="1">
      <c r="A46" s="10" t="s">
        <v>238</v>
      </c>
      <c r="B46" s="11">
        <f>B42+B43+B44</f>
        <v>3111111</v>
      </c>
      <c r="C46" s="11"/>
      <c r="D46" s="11"/>
      <c r="E46" s="11"/>
      <c r="F46" s="11">
        <v>688889</v>
      </c>
      <c r="G46" s="11"/>
      <c r="H46" s="11"/>
      <c r="I46" s="11"/>
      <c r="J46" s="11"/>
      <c r="K46" s="11"/>
      <c r="L46" s="11">
        <f>SUM(L42:L45)</f>
        <v>947791.93</v>
      </c>
      <c r="M46" s="25">
        <f>SUM(B46:F46)+SUM(H46:L46)-G46</f>
        <v>4747791.93</v>
      </c>
      <c r="O46" s="26">
        <v>0</v>
      </c>
    </row>
    <row r="47" spans="1:15" ht="15.75" customHeight="1">
      <c r="A47" s="10" t="s">
        <v>239</v>
      </c>
      <c r="B47" s="11"/>
      <c r="C47" s="11"/>
      <c r="D47" s="11"/>
      <c r="E47" s="11"/>
      <c r="F47" s="11"/>
      <c r="G47" s="11"/>
      <c r="H47" s="11"/>
      <c r="I47" s="11"/>
      <c r="J47" s="11">
        <v>99736.79</v>
      </c>
      <c r="K47" s="11"/>
      <c r="L47" s="11">
        <v>-50160.86</v>
      </c>
      <c r="M47" s="25">
        <f>SUM(B47:F47)+SUM(H47:L47)-G47</f>
        <v>49575.93</v>
      </c>
      <c r="N47" s="27"/>
      <c r="O47" s="26">
        <v>0</v>
      </c>
    </row>
    <row r="48" spans="1:15" ht="15.75" customHeight="1">
      <c r="A48" s="10" t="s">
        <v>240</v>
      </c>
      <c r="B48" s="11"/>
      <c r="C48" s="11">
        <f t="shared" ref="C48:K48" ca="1" si="7">C49+C50+C55+C60+C65</f>
        <v>0</v>
      </c>
      <c r="D48" s="11">
        <f t="shared" ca="1" si="7"/>
        <v>0</v>
      </c>
      <c r="E48" s="11">
        <f t="shared" ca="1" si="7"/>
        <v>0</v>
      </c>
      <c r="F48" s="11">
        <f t="shared" ca="1" si="7"/>
        <v>0</v>
      </c>
      <c r="G48" s="11">
        <f t="shared" ca="1" si="7"/>
        <v>0</v>
      </c>
      <c r="H48" s="11">
        <f t="shared" ca="1" si="7"/>
        <v>0</v>
      </c>
      <c r="I48" s="11">
        <f t="shared" ca="1" si="7"/>
        <v>0</v>
      </c>
      <c r="J48" s="11"/>
      <c r="K48" s="11">
        <f t="shared" ca="1" si="7"/>
        <v>0</v>
      </c>
      <c r="L48" s="11">
        <v>49575.93</v>
      </c>
      <c r="M48" s="25">
        <v>49575.93</v>
      </c>
      <c r="O48" s="26">
        <v>0</v>
      </c>
    </row>
    <row r="49" spans="1:15" ht="15.75" customHeight="1">
      <c r="A49" s="10" t="s">
        <v>241</v>
      </c>
      <c r="B49" s="11">
        <f>SUM(B50:B53)</f>
        <v>0</v>
      </c>
      <c r="C49" s="11"/>
      <c r="D49" s="11"/>
      <c r="E49" s="11"/>
      <c r="F49" s="11"/>
      <c r="G49" s="11"/>
      <c r="H49" s="11"/>
      <c r="I49" s="11"/>
      <c r="J49" s="11"/>
      <c r="K49" s="11"/>
      <c r="L49" s="22">
        <f>SUM(L50:L53)</f>
        <v>0</v>
      </c>
      <c r="M49" s="25">
        <f>SUM(B50:F50)+SUM(H50:L50)-G50</f>
        <v>0</v>
      </c>
      <c r="O49" s="26">
        <v>0</v>
      </c>
    </row>
    <row r="50" spans="1:15" ht="15.75" customHeight="1">
      <c r="A50" s="14" t="s">
        <v>242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22"/>
      <c r="M50" s="25">
        <f>SUM(B50:F50)+SUM(H50:L50)-G50</f>
        <v>0</v>
      </c>
      <c r="O50" s="26">
        <v>0</v>
      </c>
    </row>
    <row r="51" spans="1:15" ht="15.75" customHeight="1">
      <c r="A51" s="14" t="s">
        <v>243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32">
        <f t="shared" ref="M51:M65" si="8">SUM(B52:F52)+SUM(H52:L52)-G52</f>
        <v>0</v>
      </c>
      <c r="O51" s="26">
        <v>0</v>
      </c>
    </row>
    <row r="52" spans="1:15" ht="15.75" customHeight="1">
      <c r="A52" s="14" t="s">
        <v>244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32">
        <f t="shared" si="8"/>
        <v>0</v>
      </c>
      <c r="O52" s="26">
        <v>0</v>
      </c>
    </row>
    <row r="53" spans="1:15" ht="15.75" customHeight="1">
      <c r="A53" s="14" t="s">
        <v>245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32">
        <f t="shared" si="8"/>
        <v>0</v>
      </c>
      <c r="O53" s="26">
        <v>0</v>
      </c>
    </row>
    <row r="54" spans="1:15" ht="15.75" customHeight="1">
      <c r="A54" s="10" t="s">
        <v>246</v>
      </c>
      <c r="B54" s="22"/>
      <c r="C54" s="22"/>
      <c r="D54" s="22"/>
      <c r="E54" s="22"/>
      <c r="F54" s="22"/>
      <c r="G54" s="22"/>
      <c r="H54" s="22"/>
      <c r="I54" s="22"/>
      <c r="J54" s="11">
        <v>99736.79</v>
      </c>
      <c r="K54" s="11"/>
      <c r="L54" s="11">
        <v>-99736.79</v>
      </c>
      <c r="M54" s="32">
        <f t="shared" si="8"/>
        <v>0</v>
      </c>
      <c r="O54" s="26">
        <v>0</v>
      </c>
    </row>
    <row r="55" spans="1:15" ht="15.75" customHeight="1">
      <c r="A55" s="14" t="s">
        <v>247</v>
      </c>
      <c r="B55" s="22">
        <f>SUM(B56:B59)</f>
        <v>0</v>
      </c>
      <c r="C55" s="22">
        <f t="shared" ref="C55:H55" si="9">SUM(C56:C59)</f>
        <v>0</v>
      </c>
      <c r="D55" s="22">
        <f t="shared" si="9"/>
        <v>0</v>
      </c>
      <c r="E55" s="22">
        <f t="shared" si="9"/>
        <v>0</v>
      </c>
      <c r="F55" s="22">
        <f t="shared" si="9"/>
        <v>0</v>
      </c>
      <c r="G55" s="22">
        <f t="shared" si="9"/>
        <v>0</v>
      </c>
      <c r="H55" s="22">
        <f t="shared" si="9"/>
        <v>0</v>
      </c>
      <c r="I55" s="22"/>
      <c r="J55" s="11">
        <v>99736.79</v>
      </c>
      <c r="K55" s="11"/>
      <c r="L55" s="11">
        <v>-99736.79</v>
      </c>
      <c r="M55" s="32">
        <f t="shared" si="8"/>
        <v>0</v>
      </c>
      <c r="O55" s="26">
        <v>0</v>
      </c>
    </row>
    <row r="56" spans="1:15" ht="15.75" customHeight="1">
      <c r="A56" s="14" t="s">
        <v>248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32">
        <f t="shared" si="8"/>
        <v>0</v>
      </c>
      <c r="O56" s="26">
        <v>0</v>
      </c>
    </row>
    <row r="57" spans="1:15" ht="15.75" customHeight="1">
      <c r="A57" s="14" t="s">
        <v>249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32">
        <f t="shared" si="8"/>
        <v>0</v>
      </c>
      <c r="O57" s="26">
        <v>0</v>
      </c>
    </row>
    <row r="58" spans="1:15" ht="15.75" customHeight="1">
      <c r="A58" s="14" t="s">
        <v>245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32">
        <f t="shared" si="8"/>
        <v>0</v>
      </c>
      <c r="O58" s="26">
        <v>0</v>
      </c>
    </row>
    <row r="59" spans="1:15" ht="15.75" customHeight="1">
      <c r="A59" s="15" t="s">
        <v>250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>
        <f t="shared" ref="L59" si="10">SUM(L60:L63)</f>
        <v>0</v>
      </c>
      <c r="M59" s="32">
        <f t="shared" si="8"/>
        <v>0</v>
      </c>
      <c r="O59" s="26">
        <v>0</v>
      </c>
    </row>
    <row r="60" spans="1:15" ht="15.75" customHeight="1">
      <c r="A60" s="14" t="s">
        <v>251</v>
      </c>
      <c r="B60" s="22">
        <f>SUM(B61:B64)</f>
        <v>0</v>
      </c>
      <c r="C60" s="22">
        <f t="shared" ref="C60:H60" si="11">SUM(C61:C64)</f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/>
      <c r="J60" s="22">
        <f t="shared" ref="J60" si="12">SUM(J61:J64)</f>
        <v>0</v>
      </c>
      <c r="K60" s="22"/>
      <c r="L60" s="22"/>
      <c r="M60" s="32">
        <f t="shared" si="8"/>
        <v>0</v>
      </c>
      <c r="O60" s="26">
        <v>0</v>
      </c>
    </row>
    <row r="61" spans="1:15" ht="15.75" customHeight="1">
      <c r="A61" s="14" t="s">
        <v>252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32">
        <f t="shared" si="8"/>
        <v>0</v>
      </c>
      <c r="O61" s="26">
        <v>0</v>
      </c>
    </row>
    <row r="62" spans="1:15" ht="15.75" customHeight="1">
      <c r="A62" s="14" t="s">
        <v>253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32">
        <f t="shared" si="8"/>
        <v>0</v>
      </c>
      <c r="O62" s="26">
        <v>0</v>
      </c>
    </row>
    <row r="63" spans="1:15" ht="15.75" customHeight="1">
      <c r="A63" s="14" t="s">
        <v>245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32">
        <f t="shared" ca="1" si="8"/>
        <v>0</v>
      </c>
      <c r="O63" s="26">
        <v>0</v>
      </c>
    </row>
    <row r="64" spans="1:15" ht="15.75" customHeight="1">
      <c r="A64" s="16" t="s">
        <v>254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33">
        <f ca="1">L64-L66</f>
        <v>0</v>
      </c>
      <c r="M64" s="32">
        <f t="shared" ca="1" si="8"/>
        <v>0</v>
      </c>
      <c r="O64" s="26">
        <v>0</v>
      </c>
    </row>
    <row r="65" spans="1:15" ht="15.75" customHeight="1">
      <c r="A65" s="14" t="s">
        <v>255</v>
      </c>
      <c r="B65" s="33"/>
      <c r="C65" s="33">
        <f t="shared" ref="C65:I65" ca="1" si="13">C65-C67</f>
        <v>0</v>
      </c>
      <c r="D65" s="33">
        <f t="shared" ca="1" si="13"/>
        <v>0</v>
      </c>
      <c r="E65" s="33">
        <f t="shared" ca="1" si="13"/>
        <v>0</v>
      </c>
      <c r="F65" s="33">
        <f t="shared" ca="1" si="13"/>
        <v>0</v>
      </c>
      <c r="G65" s="33">
        <f t="shared" ca="1" si="13"/>
        <v>0</v>
      </c>
      <c r="H65" s="33">
        <f t="shared" ca="1" si="13"/>
        <v>0</v>
      </c>
      <c r="I65" s="33">
        <f t="shared" ca="1" si="13"/>
        <v>0</v>
      </c>
      <c r="J65" s="33"/>
      <c r="K65" s="33">
        <f ca="1">K65-K67</f>
        <v>0</v>
      </c>
      <c r="L65" s="33"/>
      <c r="M65" s="32">
        <f t="shared" si="8"/>
        <v>0</v>
      </c>
      <c r="O65" s="26">
        <v>0</v>
      </c>
    </row>
    <row r="66" spans="1:15" ht="15.75" customHeight="1">
      <c r="A66" s="14" t="s">
        <v>256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2"/>
      <c r="O66" s="26">
        <v>0</v>
      </c>
    </row>
    <row r="67" spans="1:15" ht="15.75" customHeight="1">
      <c r="A67" s="18" t="s">
        <v>257</v>
      </c>
      <c r="B67" s="34">
        <f>B46+B47</f>
        <v>3111111</v>
      </c>
      <c r="C67" s="34"/>
      <c r="D67" s="34"/>
      <c r="E67" s="34"/>
      <c r="F67" s="34">
        <v>688889</v>
      </c>
      <c r="G67" s="34"/>
      <c r="H67" s="34"/>
      <c r="I67" s="34"/>
      <c r="J67" s="34">
        <v>99736.79</v>
      </c>
      <c r="K67" s="34"/>
      <c r="L67" s="34">
        <f t="shared" ref="L67" si="14">L46+L47</f>
        <v>897631.07</v>
      </c>
      <c r="M67" s="28">
        <f>B67+F67+J67+L67</f>
        <v>4797367.8600000003</v>
      </c>
      <c r="N67" s="27"/>
      <c r="O67" s="26">
        <v>0</v>
      </c>
    </row>
    <row r="68" spans="1:15" s="4" customFormat="1" ht="15.75" customHeight="1">
      <c r="A68" s="19" t="s">
        <v>266</v>
      </c>
      <c r="B68" s="19" t="s">
        <v>259</v>
      </c>
      <c r="C68" s="19"/>
      <c r="D68" s="19"/>
      <c r="E68" s="19"/>
      <c r="F68" s="19"/>
      <c r="G68" s="19"/>
      <c r="H68" s="19"/>
      <c r="I68" s="19"/>
      <c r="J68" s="19" t="s">
        <v>267</v>
      </c>
      <c r="K68" s="19"/>
      <c r="L68" s="19"/>
      <c r="M68" s="19"/>
      <c r="O68" s="26">
        <v>0</v>
      </c>
    </row>
    <row r="69" spans="1:15" s="4" customFormat="1" ht="17.100000000000001" customHeight="1">
      <c r="A69" s="35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O69" s="26">
        <v>0</v>
      </c>
    </row>
    <row r="70" spans="1:15" s="5" customFormat="1" ht="17.100000000000001" customHeight="1">
      <c r="A70" s="36" t="s">
        <v>268</v>
      </c>
      <c r="B70" s="26">
        <f t="shared" ref="B70:M70" si="15">B11+B12-B32+B46+B47-B67</f>
        <v>0</v>
      </c>
      <c r="C70" s="26">
        <f t="shared" si="15"/>
        <v>0</v>
      </c>
      <c r="D70" s="26">
        <f t="shared" si="15"/>
        <v>0</v>
      </c>
      <c r="E70" s="26">
        <f t="shared" si="15"/>
        <v>0</v>
      </c>
      <c r="F70" s="26">
        <f t="shared" si="15"/>
        <v>0</v>
      </c>
      <c r="G70" s="26">
        <f t="shared" si="15"/>
        <v>0</v>
      </c>
      <c r="H70" s="26">
        <f t="shared" si="15"/>
        <v>0</v>
      </c>
      <c r="I70" s="26">
        <f t="shared" si="15"/>
        <v>0</v>
      </c>
      <c r="J70" s="26">
        <f t="shared" si="15"/>
        <v>0</v>
      </c>
      <c r="K70" s="26">
        <f t="shared" si="15"/>
        <v>0</v>
      </c>
      <c r="L70" s="26">
        <f t="shared" si="15"/>
        <v>0</v>
      </c>
      <c r="M70" s="26">
        <f t="shared" si="15"/>
        <v>0</v>
      </c>
      <c r="N70" s="26"/>
      <c r="O70" s="26">
        <v>0</v>
      </c>
    </row>
    <row r="71" spans="1:15" ht="17.100000000000001" customHeight="1">
      <c r="L71" s="2"/>
      <c r="M71" s="2"/>
    </row>
    <row r="72" spans="1:15" ht="17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5" ht="17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5" ht="17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5" ht="17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5" ht="17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5" ht="17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</sheetData>
  <mergeCells count="30">
    <mergeCell ref="M40:M41"/>
    <mergeCell ref="J40:J41"/>
    <mergeCell ref="K5:K6"/>
    <mergeCell ref="K40:K41"/>
    <mergeCell ref="L5:L6"/>
    <mergeCell ref="L40:L41"/>
    <mergeCell ref="A36:M36"/>
    <mergeCell ref="D37:G37"/>
    <mergeCell ref="B39:M39"/>
    <mergeCell ref="C40:E40"/>
    <mergeCell ref="A4:A6"/>
    <mergeCell ref="A39:A41"/>
    <mergeCell ref="B5:B6"/>
    <mergeCell ref="B40:B41"/>
    <mergeCell ref="F5:F6"/>
    <mergeCell ref="F40:F41"/>
    <mergeCell ref="G5:G6"/>
    <mergeCell ref="G40:G41"/>
    <mergeCell ref="H5:H6"/>
    <mergeCell ref="H40:H41"/>
    <mergeCell ref="I5:I6"/>
    <mergeCell ref="I40:I41"/>
    <mergeCell ref="A1:M1"/>
    <mergeCell ref="D2:G2"/>
    <mergeCell ref="B4:M4"/>
    <mergeCell ref="C5:E5"/>
    <mergeCell ref="B33:G33"/>
    <mergeCell ref="J33:M33"/>
    <mergeCell ref="J5:J6"/>
    <mergeCell ref="M5:M6"/>
  </mergeCells>
  <phoneticPr fontId="79" type="noConversion"/>
  <conditionalFormatting sqref="B7">
    <cfRule type="cellIs" dxfId="20" priority="48" operator="equal">
      <formula>0</formula>
    </cfRule>
  </conditionalFormatting>
  <conditionalFormatting sqref="L7">
    <cfRule type="cellIs" dxfId="19" priority="47" operator="equal">
      <formula>0</formula>
    </cfRule>
  </conditionalFormatting>
  <conditionalFormatting sqref="M19">
    <cfRule type="cellIs" dxfId="18" priority="3" operator="equal">
      <formula>0</formula>
    </cfRule>
  </conditionalFormatting>
  <conditionalFormatting sqref="M20">
    <cfRule type="cellIs" dxfId="17" priority="4" operator="equal">
      <formula>0</formula>
    </cfRule>
  </conditionalFormatting>
  <conditionalFormatting sqref="B67:L67">
    <cfRule type="cellIs" dxfId="16" priority="5" operator="equal">
      <formula>0</formula>
    </cfRule>
    <cfRule type="cellIs" dxfId="15" priority="6" operator="equal">
      <formula>0</formula>
    </cfRule>
  </conditionalFormatting>
  <conditionalFormatting sqref="M67">
    <cfRule type="cellIs" dxfId="14" priority="14" operator="equal">
      <formula>0</formula>
    </cfRule>
    <cfRule type="cellIs" dxfId="13" priority="15" operator="equal">
      <formula>0</formula>
    </cfRule>
  </conditionalFormatting>
  <conditionalFormatting sqref="L42:L48">
    <cfRule type="cellIs" dxfId="12" priority="9" operator="equal">
      <formula>0</formula>
    </cfRule>
    <cfRule type="cellIs" dxfId="11" priority="10" operator="equal">
      <formula>0</formula>
    </cfRule>
  </conditionalFormatting>
  <conditionalFormatting sqref="M7:M18">
    <cfRule type="cellIs" dxfId="10" priority="27" operator="equal">
      <formula>0</formula>
    </cfRule>
  </conditionalFormatting>
  <conditionalFormatting sqref="M19:M32">
    <cfRule type="cellIs" dxfId="9" priority="26" operator="equal">
      <formula>0</formula>
    </cfRule>
  </conditionalFormatting>
  <conditionalFormatting sqref="M42:M50">
    <cfRule type="cellIs" dxfId="8" priority="11" operator="equal">
      <formula>0</formula>
    </cfRule>
    <cfRule type="cellIs" dxfId="7" priority="12" operator="equal">
      <formula>0</formula>
    </cfRule>
  </conditionalFormatting>
  <conditionalFormatting sqref="C1:K13 G14:K14 C15:K41 C51:K66 C68:K1048576">
    <cfRule type="cellIs" dxfId="6" priority="23" operator="equal">
      <formula>0</formula>
    </cfRule>
  </conditionalFormatting>
  <conditionalFormatting sqref="B7:M32">
    <cfRule type="cellIs" dxfId="5" priority="24" operator="equal">
      <formula>0</formula>
    </cfRule>
  </conditionalFormatting>
  <conditionalFormatting sqref="C11:M12 B8:L32">
    <cfRule type="cellIs" dxfId="4" priority="29" operator="equal">
      <formula>0</formula>
    </cfRule>
  </conditionalFormatting>
  <conditionalFormatting sqref="B42:K50">
    <cfRule type="cellIs" dxfId="3" priority="21" operator="equal">
      <formula>0</formula>
    </cfRule>
    <cfRule type="cellIs" dxfId="2" priority="22" operator="equal">
      <formula>0</formula>
    </cfRule>
  </conditionalFormatting>
  <conditionalFormatting sqref="J54:L55">
    <cfRule type="cellIs" dxfId="1" priority="1" operator="equal">
      <formula>0</formula>
    </cfRule>
    <cfRule type="cellIs" dxfId="0" priority="2" operator="equal">
      <formula>0</formula>
    </cfRule>
  </conditionalFormatting>
  <hyperlinks>
    <hyperlink ref="A1:M1" location="首页!A1" display="所有者权益变动表"/>
  </hyperlinks>
  <printOptions horizontalCentered="1"/>
  <pageMargins left="0.196527777777778" right="0.196527777777778" top="0.47222222222222199" bottom="0.156944444444444" header="0.47222222222222199" footer="0.196527777777778"/>
  <pageSetup paperSize="9" scale="95" orientation="landscape" blackAndWhite="1" r:id="rId1"/>
  <headerFooter alignWithMargins="0"/>
  <ignoredErrors>
    <ignoredError sqref="M50 K12:L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资产负债表</vt:lpstr>
      <vt:lpstr>利润表</vt:lpstr>
      <vt:lpstr>现金流量表</vt:lpstr>
      <vt:lpstr>所有者权益变动表</vt:lpstr>
      <vt:lpstr>利润表!Print_Area</vt:lpstr>
      <vt:lpstr>所有者权益变动表!Print_Area</vt:lpstr>
      <vt:lpstr>现金流量表!Print_Area</vt:lpstr>
      <vt:lpstr>资产负债表!Print_Area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lastPrinted>2020-05-11T05:36:00Z</cp:lastPrinted>
  <dcterms:created xsi:type="dcterms:W3CDTF">2008-03-05T07:25:00Z</dcterms:created>
  <dcterms:modified xsi:type="dcterms:W3CDTF">2020-07-20T06:39:14Z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t_pWebRoot">
    <vt:lpwstr>AuditSystem</vt:lpwstr>
  </property>
  <property fmtid="{D5CDD505-2E9C-101B-9397-08002B2CF9AE}" pid="3" name="_mt_pUrlParameter">
    <vt:lpwstr>http://audit.syjc.com|&amp;curProjectid=2012242248&amp;curPackageid=1003842015&amp;taskid=105853&amp;userId=132&amp;curTaskCode=E-8-1-2&amp;sessionId=02145AEA6A2A7655A94693624506021C&amp;projectId=2012242248&amp;readonly=false&amp;userName=陈铭&amp;manuname=审定合并报表.xls</vt:lpwstr>
  </property>
  <property fmtid="{D5CDD505-2E9C-101B-9397-08002B2CF9AE}" pid="4" name="_mt_pSaveUrl">
    <vt:lpwstr>http://audit.syjc.com/AuditSystem/taskCommon.do?method=fileUpload&amp;projectId=2012242248&amp;taskId=105853&amp;userId=132</vt:lpwstr>
  </property>
  <property fmtid="{D5CDD505-2E9C-101B-9397-08002B2CF9AE}" pid="5" name="_mt_pFileDir">
    <vt:lpwstr>c:\manu\陈铭\测试『100384』\苏亚新准则底稿模板V1.07(120312)『2012242248』\</vt:lpwstr>
  </property>
  <property fmtid="{D5CDD505-2E9C-101B-9397-08002B2CF9AE}" pid="6" name="_mt_pUseXll">
    <vt:lpwstr>0</vt:lpwstr>
  </property>
  <property fmtid="{D5CDD505-2E9C-101B-9397-08002B2CF9AE}" pid="7" name="_mt_DocProtectState">
    <vt:lpwstr>False</vt:lpwstr>
  </property>
  <property fmtid="{D5CDD505-2E9C-101B-9397-08002B2CF9AE}" pid="8" name="_mt_ole">
    <vt:lpwstr>INOCX</vt:lpwstr>
  </property>
  <property fmtid="{D5CDD505-2E9C-101B-9397-08002B2CF9AE}" pid="9" name="清理公式">
    <vt:lpwstr>是是是</vt:lpwstr>
  </property>
  <property fmtid="{D5CDD505-2E9C-101B-9397-08002B2CF9AE}" pid="10" name="_CacheValue_">
    <vt:lpwstr>YES</vt:lpwstr>
  </property>
  <property fmtid="{D5CDD505-2E9C-101B-9397-08002B2CF9AE}" pid="11" name="KSOProductBuildVer">
    <vt:lpwstr>2052-11.1.0.9662</vt:lpwstr>
  </property>
</Properties>
</file>